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3.vml" ContentType="application/vnd.openxmlformats-officedocument.vmlDrawing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5.vml" ContentType="application/vnd.openxmlformats-officedocument.vmlDrawing"/>
  <Override PartName="/xl/comments5.xml" ContentType="application/vnd.openxmlformats-officedocument.spreadsheetml.comments+xml"/>
  <Override PartName="/xl/worksheets/sheet6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3040" windowHeight="9180" activeTab="5" tabRatio="660"/>
  </bookViews>
  <sheets>
    <sheet name="教师工作量汇总表" sheetId="1" r:id="rId1"/>
    <sheet name="Sheet1" sheetId="2" r:id="rId2" state="hidden"/>
    <sheet name="教学工作量2025上" sheetId="3" r:id="rId3"/>
    <sheet name="其他工作量2025上" sheetId="4" r:id="rId4"/>
    <sheet name="教学工作量2025下" sheetId="7" r:id="rId5"/>
    <sheet name="其他工作量2025下" sheetId="6" r:id="rId6"/>
  </sheets>
  <definedNames>
    <definedName name="_xlnm.Print_Titles" localSheetId="0">教师工作量汇总表!$4:$5</definedName>
    <definedName name="_xlnm.Print_Titles" localSheetId="2">教学工作量2025上!$4:$5</definedName>
    <definedName name="_xlnm.Print_Titles" localSheetId="3">其他工作量2025上!$4:$5</definedName>
    <definedName name="_xlnm.Print_Titles" localSheetId="4">教学工作量2025下!$4:$5</definedName>
  </definedNames>
  <calcPr calcId="191029"/>
</workbook>
</file>

<file path=xl/comments3.xml><?xml version="1.0" encoding="utf-8"?>
<comments xmlns="http://schemas.openxmlformats.org/spreadsheetml/2006/main">
  <authors>
    <author>Windows 用户</author>
  </authors>
  <commentList>
    <comment ref="J5" authorId="0">
      <text>
        <r>
          <rPr>
            <sz val="9"/>
            <rFont val="宋体"/>
            <charset val="134"/>
          </rPr>
          <t xml:space="preserve">当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≤</t>
        </r>
        <r>
          <rPr>
            <sz val="9"/>
            <rFont val="Tahoma"/>
            <charset val="134"/>
          </rPr>
          <t xml:space="preserve">45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       K1=1</t>
        </r>
        <r>
          <rPr>
            <sz val="9"/>
            <rFont val="宋体"/>
            <charset val="134"/>
          </rPr>
          <t xml:space="preserve">；</t>
        </r>
        <r>
          <rPr>
            <sz val="9"/>
            <rFont val="Tahoma"/>
            <charset val="134"/>
          </rPr>
          <t xml:space="preserve">(P</t>
        </r>
        <r>
          <rPr>
            <sz val="9"/>
            <rFont val="宋体"/>
            <charset val="134"/>
          </rPr>
          <t xml:space="preserve">为学生人数</t>
        </r>
        <r>
          <rPr>
            <sz val="9"/>
            <rFont val="Tahoma"/>
            <charset val="134"/>
          </rPr>
          <t xml:space="preserve">)
</t>
        </r>
        <r>
          <rPr>
            <sz val="9"/>
            <rFont val="宋体"/>
            <charset val="134"/>
          </rPr>
          <t xml:space="preserve">当</t>
        </r>
        <r>
          <rPr>
            <sz val="9"/>
            <rFont val="Tahoma"/>
            <charset val="134"/>
          </rPr>
          <t xml:space="preserve">45</t>
        </r>
        <r>
          <rPr>
            <sz val="9"/>
            <rFont val="宋体"/>
            <charset val="134"/>
          </rPr>
          <t xml:space="preserve">＜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＜</t>
        </r>
        <r>
          <rPr>
            <sz val="9"/>
            <rFont val="Tahoma"/>
            <charset val="134"/>
          </rPr>
          <t xml:space="preserve">90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K1=1+0.5*(P/45-1) </t>
        </r>
        <r>
          <rPr>
            <sz val="9"/>
            <rFont val="宋体"/>
            <charset val="134"/>
          </rPr>
          <t xml:space="preserve">
当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≥</t>
        </r>
        <r>
          <rPr>
            <sz val="9"/>
            <rFont val="Tahoma"/>
            <charset val="134"/>
          </rPr>
          <t xml:space="preserve">90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       K1=1.5+0.2*(P/45-2) </t>
        </r>
      </text>
    </comment>
    <comment ref="K5" authorId="0">
      <text>
        <r>
          <rPr>
            <sz val="9"/>
            <rFont val="宋体"/>
            <charset val="134"/>
          </rPr>
          <t xml:space="preserve">重复课：</t>
        </r>
        <r>
          <rPr>
            <sz val="9"/>
            <rFont val="Tahoma"/>
            <charset val="134"/>
          </rPr>
          <t xml:space="preserve">K2=0.8</t>
        </r>
        <r>
          <rPr>
            <sz val="9"/>
            <rFont val="宋体"/>
            <charset val="134"/>
          </rPr>
          <t xml:space="preserve">
普通课：</t>
        </r>
        <r>
          <rPr>
            <sz val="9"/>
            <rFont val="Tahoma"/>
            <charset val="134"/>
          </rPr>
          <t xml:space="preserve">K2=1.0
</t>
        </r>
      </text>
    </comment>
    <comment ref="L5" authorId="0">
      <text>
        <r>
          <rPr>
            <sz val="9"/>
            <rFont val="宋体"/>
            <charset val="134"/>
          </rPr>
          <t xml:space="preserve">工作量</t>
        </r>
        <r>
          <rPr>
            <sz val="9"/>
            <rFont val="Tahoma"/>
            <charset val="134"/>
          </rPr>
          <t xml:space="preserve">=</t>
        </r>
        <r>
          <rPr>
            <sz val="9"/>
            <rFont val="宋体"/>
            <charset val="134"/>
          </rPr>
          <t xml:space="preserve">实际课时</t>
        </r>
        <r>
          <rPr>
            <sz val="9"/>
            <rFont val="Tahoma"/>
            <charset val="134"/>
          </rPr>
          <t xml:space="preserve">*</t>
        </r>
        <r>
          <rPr>
            <sz val="9"/>
            <rFont val="宋体"/>
            <charset val="134"/>
          </rPr>
          <t xml:space="preserve">规模系数</t>
        </r>
        <r>
          <rPr>
            <sz val="9"/>
            <rFont val="Tahoma"/>
            <charset val="134"/>
          </rPr>
          <t xml:space="preserve">*</t>
        </r>
        <r>
          <rPr>
            <sz val="9"/>
            <rFont val="宋体"/>
            <charset val="134"/>
          </rPr>
          <t xml:space="preserve">课型系数</t>
        </r>
      </text>
    </comment>
    <comment ref="N5" authorId="0">
      <text>
        <r>
          <rPr>
            <sz val="9"/>
            <rFont val="宋体"/>
            <charset val="134"/>
          </rPr>
          <t xml:space="preserve">指共同指导同一的实践项目的教师人数。</t>
        </r>
      </text>
    </comment>
    <comment ref="O5" authorId="0">
      <text>
        <r>
          <rPr>
            <b/>
            <sz val="9"/>
            <color indexed="10"/>
            <rFont val="宋体"/>
            <charset val="134"/>
          </rPr>
          <t xml:space="preserve">类型1：</t>
        </r>
        <r>
          <rPr>
            <sz val="9"/>
            <rFont val="宋体"/>
            <charset val="134"/>
          </rPr>
          <t xml:space="preserve">指导校内阶段实训、课程设计
</t>
        </r>
        <r>
          <rPr>
            <b/>
            <sz val="9"/>
            <color indexed="10"/>
            <rFont val="宋体"/>
            <charset val="134"/>
          </rPr>
          <t xml:space="preserve">类型2：</t>
        </r>
        <r>
          <rPr>
            <sz val="9"/>
            <rFont val="宋体"/>
            <charset val="134"/>
          </rPr>
          <t xml:space="preserve">全程指导校外实践（含社会调查、写生、采风等）</t>
        </r>
        <r>
          <rPr>
            <sz val="9"/>
            <rFont val="Tahoma"/>
            <charset val="134"/>
          </rPr>
          <t xml:space="preserve">
</t>
        </r>
      </text>
    </comment>
    <comment ref="S5" authorId="0">
      <text>
        <r>
          <rPr>
            <sz val="9"/>
            <rFont val="宋体"/>
            <charset val="134"/>
          </rPr>
          <t xml:space="preserve">类型1：K3=24
类型2：K3=12*(1+P/45)</t>
        </r>
      </text>
    </comment>
    <comment ref="T5" authorId="0">
      <text>
        <r>
          <rPr>
            <sz val="9"/>
            <rFont val="宋体"/>
            <charset val="134"/>
          </rPr>
          <t xml:space="preserve">工作量=修正系数*周数/教师人数</t>
        </r>
      </text>
    </comment>
  </commentList>
</comments>
</file>

<file path=xl/comments5.xml><?xml version="1.0" encoding="utf-8"?>
<comments xmlns="http://schemas.openxmlformats.org/spreadsheetml/2006/main">
  <authors>
    <author>Windows 用户</author>
  </authors>
  <commentList>
    <comment ref="J5" authorId="0">
      <text>
        <r>
          <rPr>
            <sz val="9"/>
            <rFont val="宋体"/>
            <charset val="134"/>
          </rPr>
          <t xml:space="preserve">当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≤</t>
        </r>
        <r>
          <rPr>
            <sz val="9"/>
            <rFont val="Tahoma"/>
            <charset val="134"/>
          </rPr>
          <t xml:space="preserve">45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       K1=1</t>
        </r>
        <r>
          <rPr>
            <sz val="9"/>
            <rFont val="宋体"/>
            <charset val="134"/>
          </rPr>
          <t xml:space="preserve">；</t>
        </r>
        <r>
          <rPr>
            <sz val="9"/>
            <rFont val="Tahoma"/>
            <charset val="134"/>
          </rPr>
          <t xml:space="preserve">(P</t>
        </r>
        <r>
          <rPr>
            <sz val="9"/>
            <rFont val="宋体"/>
            <charset val="134"/>
          </rPr>
          <t xml:space="preserve">为学生人数</t>
        </r>
        <r>
          <rPr>
            <sz val="9"/>
            <rFont val="Tahoma"/>
            <charset val="134"/>
          </rPr>
          <t xml:space="preserve">)
</t>
        </r>
        <r>
          <rPr>
            <sz val="9"/>
            <rFont val="宋体"/>
            <charset val="134"/>
          </rPr>
          <t xml:space="preserve">当</t>
        </r>
        <r>
          <rPr>
            <sz val="9"/>
            <rFont val="Tahoma"/>
            <charset val="134"/>
          </rPr>
          <t xml:space="preserve">45</t>
        </r>
        <r>
          <rPr>
            <sz val="9"/>
            <rFont val="宋体"/>
            <charset val="134"/>
          </rPr>
          <t xml:space="preserve">＜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＜</t>
        </r>
        <r>
          <rPr>
            <sz val="9"/>
            <rFont val="Tahoma"/>
            <charset val="134"/>
          </rPr>
          <t xml:space="preserve">90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K1=1+0.5*(P/45-1) </t>
        </r>
        <r>
          <rPr>
            <sz val="9"/>
            <rFont val="宋体"/>
            <charset val="134"/>
          </rPr>
          <t xml:space="preserve">
当</t>
        </r>
        <r>
          <rPr>
            <sz val="9"/>
            <rFont val="Tahoma"/>
            <charset val="134"/>
          </rPr>
          <t xml:space="preserve">P</t>
        </r>
        <r>
          <rPr>
            <sz val="9"/>
            <rFont val="宋体"/>
            <charset val="134"/>
          </rPr>
          <t xml:space="preserve">≥</t>
        </r>
        <r>
          <rPr>
            <sz val="9"/>
            <rFont val="Tahoma"/>
            <charset val="134"/>
          </rPr>
          <t xml:space="preserve">90</t>
        </r>
        <r>
          <rPr>
            <sz val="9"/>
            <rFont val="宋体"/>
            <charset val="134"/>
          </rPr>
          <t xml:space="preserve">时，</t>
        </r>
        <r>
          <rPr>
            <sz val="9"/>
            <rFont val="Tahoma"/>
            <charset val="134"/>
          </rPr>
          <t xml:space="preserve">       K1=1.5+0.2*(P/45-2) </t>
        </r>
      </text>
    </comment>
    <comment ref="K5" authorId="0">
      <text>
        <r>
          <rPr>
            <sz val="9"/>
            <rFont val="宋体"/>
            <charset val="134"/>
          </rPr>
          <t xml:space="preserve">重复课：</t>
        </r>
        <r>
          <rPr>
            <sz val="9"/>
            <rFont val="Tahoma"/>
            <charset val="134"/>
          </rPr>
          <t xml:space="preserve">K2=0.8</t>
        </r>
        <r>
          <rPr>
            <sz val="9"/>
            <rFont val="宋体"/>
            <charset val="134"/>
          </rPr>
          <t xml:space="preserve">
普通课：</t>
        </r>
        <r>
          <rPr>
            <sz val="9"/>
            <rFont val="Tahoma"/>
            <charset val="134"/>
          </rPr>
          <t xml:space="preserve">K2=1.0
</t>
        </r>
      </text>
    </comment>
    <comment ref="L5" authorId="0">
      <text>
        <r>
          <rPr>
            <sz val="9"/>
            <rFont val="宋体"/>
            <charset val="134"/>
          </rPr>
          <t xml:space="preserve">工作量</t>
        </r>
        <r>
          <rPr>
            <sz val="9"/>
            <rFont val="Tahoma"/>
            <charset val="134"/>
          </rPr>
          <t xml:space="preserve">=</t>
        </r>
        <r>
          <rPr>
            <sz val="9"/>
            <rFont val="宋体"/>
            <charset val="134"/>
          </rPr>
          <t xml:space="preserve">实际课时</t>
        </r>
        <r>
          <rPr>
            <sz val="9"/>
            <rFont val="Tahoma"/>
            <charset val="134"/>
          </rPr>
          <t xml:space="preserve">*</t>
        </r>
        <r>
          <rPr>
            <sz val="9"/>
            <rFont val="宋体"/>
            <charset val="134"/>
          </rPr>
          <t xml:space="preserve">规模系数</t>
        </r>
        <r>
          <rPr>
            <sz val="9"/>
            <rFont val="Tahoma"/>
            <charset val="134"/>
          </rPr>
          <t xml:space="preserve">*</t>
        </r>
        <r>
          <rPr>
            <sz val="9"/>
            <rFont val="宋体"/>
            <charset val="134"/>
          </rPr>
          <t xml:space="preserve">课型系数</t>
        </r>
      </text>
    </comment>
    <comment ref="N5" authorId="0">
      <text>
        <r>
          <rPr>
            <sz val="9"/>
            <rFont val="宋体"/>
            <charset val="134"/>
          </rPr>
          <t xml:space="preserve">指共同指导同一的实践项目的教师人数。</t>
        </r>
      </text>
    </comment>
    <comment ref="O5" authorId="0">
      <text>
        <r>
          <rPr>
            <b/>
            <sz val="9"/>
            <color indexed="10"/>
            <rFont val="宋体"/>
            <charset val="134"/>
          </rPr>
          <t xml:space="preserve">类型1：</t>
        </r>
        <r>
          <rPr>
            <sz val="9"/>
            <rFont val="宋体"/>
            <charset val="134"/>
          </rPr>
          <t xml:space="preserve">指导校内阶段实训、课程设计
</t>
        </r>
        <r>
          <rPr>
            <b/>
            <sz val="9"/>
            <color indexed="10"/>
            <rFont val="宋体"/>
            <charset val="134"/>
          </rPr>
          <t xml:space="preserve">类型2：</t>
        </r>
        <r>
          <rPr>
            <sz val="9"/>
            <rFont val="宋体"/>
            <charset val="134"/>
          </rPr>
          <t xml:space="preserve">全程指导校外实践（含社会调查、写生、采风等）</t>
        </r>
        <r>
          <rPr>
            <sz val="9"/>
            <rFont val="Tahoma"/>
            <charset val="134"/>
          </rPr>
          <t xml:space="preserve">
</t>
        </r>
      </text>
    </comment>
    <comment ref="S5" authorId="0">
      <text>
        <r>
          <rPr>
            <sz val="9"/>
            <rFont val="宋体"/>
            <charset val="134"/>
          </rPr>
          <t xml:space="preserve">类型1：K3=24
类型2：K3=12*(1+P/45)</t>
        </r>
      </text>
    </comment>
    <comment ref="T5" authorId="0">
      <text>
        <r>
          <rPr>
            <sz val="9"/>
            <rFont val="宋体"/>
            <charset val="134"/>
          </rPr>
          <t xml:space="preserve">工作量=修正系数*周数/教师人数</t>
        </r>
      </text>
    </comment>
  </commentList>
</comments>
</file>

<file path=xl/sharedStrings.xml><?xml version="1.0" encoding="utf-8"?>
<sst xmlns="http://schemas.openxmlformats.org/spreadsheetml/2006/main" uniqueCount="371" count="371">
  <si>
    <t>盐城工业职业技术学院
2025年度 专任教师工作量汇总表</t>
  </si>
  <si>
    <t>院（系、中心）：公共基础部   填表人： 魏晓晓    填表日期：2025年12月25日</t>
  </si>
  <si>
    <t>此表用于教师工作量汇总统计。请依据“教学工作量”和“其他工作量”2张分表统计，一律采用公式计算。</t>
  </si>
  <si>
    <t>工号</t>
  </si>
  <si>
    <t>姓名</t>
  </si>
  <si>
    <t>2024-2025-2</t>
  </si>
  <si>
    <t>2025-2026-1</t>
  </si>
  <si>
    <t>小计</t>
  </si>
  <si>
    <t>总计</t>
  </si>
  <si>
    <t>备注</t>
  </si>
  <si>
    <t>教学
工作量</t>
  </si>
  <si>
    <t>其他
工作量</t>
  </si>
  <si>
    <t>薛毅</t>
  </si>
  <si>
    <r>
      <rPr>
        <charset val="134"/>
        <sz val="12"/>
        <rFont val="宋体"/>
      </rPr>
      <t>4月</t>
    </r>
    <r>
      <rPr>
        <charset val="134"/>
        <sz val="12"/>
        <rFont val="Times New Roman"/>
      </rPr>
      <t>1</t>
    </r>
    <r>
      <rPr>
        <charset val="134"/>
        <sz val="12"/>
        <rFont val="宋体"/>
      </rPr>
      <t>日起</t>
    </r>
    <r>
      <rPr>
        <charset val="134"/>
        <sz val="12"/>
        <rFont val="Times New Roman"/>
      </rPr>
      <t>77</t>
    </r>
    <r>
      <rPr>
        <charset val="134"/>
        <sz val="12"/>
        <rFont val="宋体"/>
      </rPr>
      <t>天病假</t>
    </r>
  </si>
  <si>
    <t>徐蔚</t>
  </si>
  <si>
    <t>英语教研室主任</t>
  </si>
  <si>
    <t>席加蕾</t>
  </si>
  <si>
    <t>庄蓓</t>
  </si>
  <si>
    <t>办公室主任</t>
  </si>
  <si>
    <t>王亚男</t>
  </si>
  <si>
    <t>金晶</t>
  </si>
  <si>
    <t>张黎明</t>
  </si>
  <si>
    <t>马永红</t>
  </si>
  <si>
    <t>李磊</t>
  </si>
  <si>
    <t>下半年产假</t>
  </si>
  <si>
    <t>孔敏敏</t>
  </si>
  <si>
    <t>魏晓晓</t>
  </si>
  <si>
    <t>教务秘书</t>
  </si>
  <si>
    <t>邵鑫鑫</t>
  </si>
  <si>
    <t>李玉婷</t>
  </si>
  <si>
    <t>刘向群</t>
  </si>
  <si>
    <t>上半年在外读博</t>
  </si>
  <si>
    <t>申萌萌</t>
  </si>
  <si>
    <t>苏一凡</t>
  </si>
  <si>
    <t>夏仪</t>
  </si>
  <si>
    <t>王翠萍</t>
  </si>
  <si>
    <t>张巧珍</t>
  </si>
  <si>
    <t>李佳欣</t>
  </si>
  <si>
    <t>戴春年</t>
  </si>
  <si>
    <t>朱天芬</t>
  </si>
  <si>
    <t>李军</t>
  </si>
  <si>
    <t>陆晓波</t>
  </si>
  <si>
    <t>程芳萍</t>
  </si>
  <si>
    <t>魏倩</t>
  </si>
  <si>
    <t>相文</t>
  </si>
  <si>
    <t>吴娅</t>
  </si>
  <si>
    <t>孟诗苑</t>
  </si>
  <si>
    <t>王冉</t>
  </si>
  <si>
    <t>许蔚祺</t>
  </si>
  <si>
    <t>姜书越</t>
  </si>
  <si>
    <t>孔凯</t>
  </si>
  <si>
    <t>陈炎</t>
  </si>
  <si>
    <t>刘乙潭</t>
  </si>
  <si>
    <t>蔡力为</t>
  </si>
  <si>
    <t>朱玲玲</t>
  </si>
  <si>
    <t>陈凯</t>
  </si>
  <si>
    <t>陈禹绮</t>
  </si>
  <si>
    <t>盐城工业职业技术学院
2020-2021 第二学期 外聘教师工作量汇总表</t>
  </si>
  <si>
    <t>院（系、部）：公共基础部          填表人：吴娅          填表日期：2021-07-05</t>
  </si>
  <si>
    <t>第一学期</t>
  </si>
  <si>
    <t>第二学期</t>
  </si>
  <si>
    <t>0000316</t>
  </si>
  <si>
    <t>宋霞</t>
  </si>
  <si>
    <t>166.5课时为公共基础课，请按照55/课时计算。</t>
  </si>
  <si>
    <t>0000697</t>
  </si>
  <si>
    <t>凌庆美</t>
  </si>
  <si>
    <t>132.8均为公共基础课，请按照45元/课时计算。</t>
  </si>
  <si>
    <t>0000274</t>
  </si>
  <si>
    <t>刘步花</t>
  </si>
  <si>
    <t>其中96课时为留学生的对外汉语课，请按照100元/课时计算；64.7课时为专业课，请按照75元/课时计算；151.5为公共基础课，请按照55元/课时计算。</t>
  </si>
  <si>
    <t>0000553</t>
  </si>
  <si>
    <t>戴小萍</t>
  </si>
  <si>
    <t>486.9均为公共基础课，请按照45元/课时计算。</t>
  </si>
  <si>
    <t>盐城工业职业技术学院 2024-2025-2 专任教师教学工作量统计表</t>
  </si>
  <si>
    <t>院（系、中心）：</t>
  </si>
  <si>
    <t>公共基础部</t>
  </si>
  <si>
    <t>填表人：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</si>
  <si>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</si>
  <si>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</si>
  <si>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</si>
  <si>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课堂教学</t>
  </si>
  <si>
    <t>实践教学</t>
  </si>
  <si>
    <t>课程
名称</t>
  </si>
  <si>
    <t>计划
课时</t>
  </si>
  <si>
    <t>班级</t>
  </si>
  <si>
    <t>学生
人数</t>
  </si>
  <si>
    <t>周
课时</t>
  </si>
  <si>
    <t>上课
周数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</si>
  <si>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</si>
  <si>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</si>
  <si>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</si>
  <si>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</si>
  <si>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</si>
  <si>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</si>
  <si>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</si>
  <si>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</si>
  <si>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</si>
  <si>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</si>
  <si>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</si>
  <si>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英语2</t>
  </si>
  <si>
    <t>药管2411,药管2412</t>
  </si>
  <si>
    <t>移动2431,社体2411,社体2431</t>
  </si>
  <si>
    <t>服工2411,社管2411</t>
  </si>
  <si>
    <t>会计2413,金融2411</t>
  </si>
  <si>
    <t>药剂2411,药剂2412,幼管2411</t>
  </si>
  <si>
    <t>服设2411,商务2411</t>
  </si>
  <si>
    <t>轨道2411,汽检2411</t>
  </si>
  <si>
    <t>建工2411,建设2411</t>
  </si>
  <si>
    <t>酒店2411,电商2411</t>
  </si>
  <si>
    <t>药品生产2411,药品生产2412</t>
  </si>
  <si>
    <t>纺织2412,纺贸2411</t>
  </si>
  <si>
    <t>药质2411,药质2412</t>
  </si>
  <si>
    <t>工艺美术2411,工艺美术2431,工艺美术2432</t>
  </si>
  <si>
    <t>大学英语2</t>
  </si>
  <si>
    <t>物流2411（3+2)</t>
  </si>
  <si>
    <t>大学英语(六)</t>
  </si>
  <si>
    <t>汽服2211（3+2）,汽服2212（3+2）</t>
  </si>
  <si>
    <t>机电2411,机电2412</t>
  </si>
  <si>
    <t>汽制2411,汽制2412</t>
  </si>
  <si>
    <t>造价2413,造价2414</t>
  </si>
  <si>
    <t>电气2413,机制2411</t>
  </si>
  <si>
    <t>会计2411,会计2412</t>
  </si>
  <si>
    <t>环境设计2411,环境设计2412,数媒设计2411</t>
  </si>
  <si>
    <t>电气2411,电气2412</t>
  </si>
  <si>
    <t>信安2411,信安2412</t>
  </si>
  <si>
    <t>大学英语4</t>
  </si>
  <si>
    <t>物流2311（3+2）</t>
  </si>
  <si>
    <t>大数据2412,大数据2413</t>
  </si>
  <si>
    <t>道桥2411,智建2411</t>
  </si>
  <si>
    <t>美24(7)环境L（4+0）</t>
  </si>
  <si>
    <t>云计算2411,云计算2412</t>
  </si>
  <si>
    <t>大学英语四</t>
  </si>
  <si>
    <t>汽服2311(3+2),汽服2312(3+2)</t>
  </si>
  <si>
    <t>2422109231（4+0）</t>
  </si>
  <si>
    <t>2322109231（4+0）</t>
  </si>
  <si>
    <t>机电2413,机电2414</t>
  </si>
  <si>
    <t>室内艺术2411,室内艺术2412,室内艺术2413</t>
  </si>
  <si>
    <t>纺织2411（3+2）</t>
  </si>
  <si>
    <t>机自2411,机自2412,轧钢2411</t>
  </si>
  <si>
    <t>英语4</t>
  </si>
  <si>
    <t>汽检2312（中加）</t>
  </si>
  <si>
    <t>物流2412,大数据2411</t>
  </si>
  <si>
    <t>建筑室内2411,建筑室内2412,艺术设计2411</t>
  </si>
  <si>
    <t>汽服2411(3+2),汽服2412(3+2)</t>
  </si>
  <si>
    <t>新汽2411,新汽2412,新汽2413</t>
  </si>
  <si>
    <t>机电2431,智控2411,智控2412</t>
  </si>
  <si>
    <t>造价2411,造价2412</t>
  </si>
  <si>
    <t>高等数学</t>
  </si>
  <si>
    <t>机制2411、2431、数控2431</t>
  </si>
  <si>
    <t>药剂2411、2412、药产2431</t>
  </si>
  <si>
    <t>机电2413、14、31</t>
  </si>
  <si>
    <t>药管2411、12</t>
  </si>
  <si>
    <t>线代、概率强化训练</t>
  </si>
  <si>
    <t>汽服2211、12</t>
  </si>
  <si>
    <t>药品生产2411、2412</t>
  </si>
  <si>
    <t>机电2411、2412</t>
  </si>
  <si>
    <t>智控2411、2412</t>
  </si>
  <si>
    <t>高等数学（下）</t>
  </si>
  <si>
    <t>汽服2411、12、纺织2411</t>
  </si>
  <si>
    <t>机设2411、2412</t>
  </si>
  <si>
    <t>计算机应用数学</t>
  </si>
  <si>
    <t>大数据2411、2412、2413</t>
  </si>
  <si>
    <t>电气2411、2412、2413</t>
  </si>
  <si>
    <t>概率论与数理统计</t>
  </si>
  <si>
    <t>汽服2311、2312</t>
  </si>
  <si>
    <t>应用语文</t>
  </si>
  <si>
    <t>智建2411智建2431</t>
  </si>
  <si>
    <t>移动2431、云计算2412</t>
  </si>
  <si>
    <t>信安2411信安2412</t>
  </si>
  <si>
    <t>智控2411智控2412</t>
  </si>
  <si>
    <t>造价2411造价2412</t>
  </si>
  <si>
    <t>机电2413机电2414</t>
  </si>
  <si>
    <t>汽制2411、2412</t>
  </si>
  <si>
    <t>大数据2411、信安2431、2432</t>
  </si>
  <si>
    <t>汉语阅读与写作</t>
  </si>
  <si>
    <t>24级留学生提高班</t>
  </si>
  <si>
    <t>HSK4 下</t>
  </si>
  <si>
    <t>大数据2301、纺织2301</t>
  </si>
  <si>
    <t>HSK3</t>
  </si>
  <si>
    <t>24级强化班</t>
  </si>
  <si>
    <t>国际中文综合运用</t>
  </si>
  <si>
    <t>纺织2201</t>
  </si>
  <si>
    <t>机自2411、2412</t>
  </si>
  <si>
    <t>造价2413、2414、建设2411</t>
  </si>
  <si>
    <t>机电2431，机设2411、2412</t>
  </si>
  <si>
    <t>机制2411、2431</t>
  </si>
  <si>
    <t>建工2411、2431</t>
  </si>
  <si>
    <t>综合汉语2</t>
  </si>
  <si>
    <t>纺织2401</t>
  </si>
  <si>
    <t>酒店2401</t>
  </si>
  <si>
    <t>商务2401</t>
  </si>
  <si>
    <t>商务2301、2302</t>
  </si>
  <si>
    <t>汽服2411.2412.轧钢2411</t>
  </si>
  <si>
    <t>轧钢2431,汽检2411</t>
  </si>
  <si>
    <t>轨道2411，汽检2431</t>
  </si>
  <si>
    <t>大数据2412,2413</t>
  </si>
  <si>
    <t>新汽2411,2412,2413</t>
  </si>
  <si>
    <t>电气2411电气2412</t>
  </si>
  <si>
    <t>云计算2422\2431</t>
  </si>
  <si>
    <t>汉语视听说下</t>
  </si>
  <si>
    <t>酒店2301、建管2301</t>
  </si>
  <si>
    <t>大学生就业创业指导</t>
  </si>
  <si>
    <t>电气2311,电气2312</t>
  </si>
  <si>
    <t>机电2317,电气2313,电气2314</t>
  </si>
  <si>
    <t>机电2311,机电2312,机电2313</t>
  </si>
  <si>
    <t>机电2314,机电2315,机电2316</t>
  </si>
  <si>
    <t>智控2311,数控2311,数控2312</t>
  </si>
  <si>
    <t>机制2311,机制2331,机设2331</t>
  </si>
  <si>
    <t>盐城工业职业技术学院 2024-2025-2 专任教师其他工作量统计表</t>
  </si>
  <si>
    <t>此表用于除教师常规教学外的工作量统计。必须详细填写对应工作内容，项目多于6个，可插入列，数据统计一律采用公式计算。</t>
  </si>
  <si>
    <r>
      <rPr>
        <b/>
        <charset val="134"/>
        <sz val="12"/>
        <color rgb="FF000000"/>
        <rFont val="宋体"/>
      </rPr>
      <t>工作项目</t>
    </r>
    <r>
      <rPr>
        <charset val="134"/>
        <sz val="12"/>
        <color rgb="FF000000"/>
        <rFont val="宋体"/>
      </rPr>
      <t>（列出项目名称）</t>
    </r>
  </si>
  <si>
    <r>
      <rPr>
        <b/>
        <charset val="134"/>
        <sz val="12"/>
        <color rgb="FF000000"/>
        <rFont val="宋体"/>
      </rPr>
      <t>工作量</t>
    </r>
    <r>
      <rPr>
        <charset val="134"/>
        <sz val="12"/>
        <color rgb="FF000000"/>
        <rFont val="宋体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</si>
  <si>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</si>
  <si>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</si>
  <si>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</si>
  <si>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</si>
  <si>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</si>
  <si>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</t>
  </si>
  <si>
    <t>2份：籍前补考（22级一轮籍前补考试卷、22级二轮籍前补考试卷）</t>
  </si>
  <si>
    <t>1个班：学期补考（23级英语1补考30人）</t>
  </si>
  <si>
    <t>1场：24级英语1学期补考</t>
  </si>
  <si>
    <t>4份：期末考试（22级汽服3+2班(ab卷）、24级3+2班（a,b卷））</t>
  </si>
  <si>
    <t>3.25个班：学期补考（24级3+2大学英语1补考7人），学期补考（22级汽服3+2大学英语五补考4人），期末考试（汽服2211/2212大学英语六，物流2411大学英语二）</t>
  </si>
  <si>
    <t>2份：期末考试（23级物流3+2）（a,b卷）</t>
  </si>
  <si>
    <t>2.25个班：学期补考（23级3+2大学英语3补考7人），期末考试（物流2311大学英语4）</t>
  </si>
  <si>
    <t>2份：期末考试（24级艺术4+0）（a,b卷）</t>
  </si>
  <si>
    <t>2个班：学期补考（23级英语1补考30人），期末考试（24级艺术4+0大学英语1）</t>
  </si>
  <si>
    <t>2份：期末考试（23级汽服3+2）（a,b卷）</t>
  </si>
  <si>
    <t>4.5个班：学期补考（23级建筑4+0大学英语3补考4人），学期补考（24级建筑4+0大学英语1补考2人），期末考试（23级建筑4+0大学英语4,24级建筑4+0大学英语2,汽服2311，汽服2312）</t>
  </si>
  <si>
    <t>播放英语听力</t>
  </si>
  <si>
    <t>2个班：学期补考（23级英语1补考30人），期末考试（纺织2411）</t>
  </si>
  <si>
    <t>1套：期末考试（汽检2312中加班）</t>
  </si>
  <si>
    <t>1.25个班：学期补考（23级中加班英语3补考1人），期末考试（23级中加班英语4）</t>
  </si>
  <si>
    <t>1场：23中加班ESL考试</t>
  </si>
  <si>
    <t>2个班：期末考试（汽服2411，汽服2412）</t>
  </si>
  <si>
    <t>2场：24级英语1学期补考，23中加班ESL考试</t>
  </si>
  <si>
    <t>2份：机制2411、2431、数控2431、会计2311的A、B卷</t>
  </si>
  <si>
    <t>6个班：机制2411、2431、数控2431、药剂2411、2412、药产2431共6个班
2025春补考试卷（2人）</t>
  </si>
  <si>
    <t>5份：汽服2211、12期末AB卷（2份）、22级学籍前补考高等数学、工程数学试卷（2份）、22级学籍前补考高等数学（上）试卷（1份）</t>
  </si>
  <si>
    <t>8.5个班：2025年春补考阅卷10人、22级学籍前补考阅卷44人、期末《线代、概论强化》（汽服2211、12）、《高等数学》（机电2413、14、31、药管2411、12）</t>
  </si>
  <si>
    <t>1场：2025春高数补考监考1场</t>
  </si>
  <si>
    <t>2份：高等数学48课时试卷A,B卷一套</t>
  </si>
  <si>
    <t>6.5个班：2025年春补考阅卷10人、《高等数学》药品生产2411、2412，机电2411、2412，智控2411、2412</t>
  </si>
  <si>
    <t>2份：高等数学（下）试卷A、B卷</t>
  </si>
  <si>
    <t>5.25个班：2025年春补考阅卷1人，汽服2411、12、纺织2411、机设2411、2412</t>
  </si>
  <si>
    <t>4份：概率论与数理统计期末A,B卷一套、计算机应用数学A,B卷一套</t>
  </si>
  <si>
    <t>8.25个班：2025年春补考阅卷6人；期末《概率论与数理统计》（汽服2311、2312）、《计算机应用数学》（大数据2411、12、13）、《高等数学》（电气2411、12、13）</t>
  </si>
  <si>
    <t>3份：（1、23级留学生籍前补考试卷1份
2、24级留学生期末考试a,b卷一套）</t>
  </si>
  <si>
    <t>3：（1、23级留学生籍前补考试卷1份
2、24级留学生期末考试a,b卷1套）</t>
  </si>
  <si>
    <t>4：（1、23级留学生籍前补考试卷1份
2、24级留学生期末考试a,b卷2套）</t>
  </si>
  <si>
    <t>3：（1、23级留学生籍前补考试卷1份
2、24级留学生期末考试a,b卷一套）</t>
  </si>
  <si>
    <t>3：（1、23级留学生籍前补考试卷1份
2、24级留学生期末考试试卷a,b卷一套）</t>
  </si>
  <si>
    <t>3：（1、23级留学生籍前补考试卷1份
2、24级留学生期末考试试卷a,b卷）</t>
  </si>
  <si>
    <t>盐城工业职业技术学院 2025-2026-1 专任教师教学工作量统计表</t>
  </si>
  <si>
    <t>英语1</t>
  </si>
  <si>
    <t>药产2511，药产2512，药产2513</t>
  </si>
  <si>
    <t>智控2511，机设2511，机设2512</t>
  </si>
  <si>
    <t>物流2512，物流2513</t>
  </si>
  <si>
    <t>信安2511，信安2512，信安2531</t>
  </si>
  <si>
    <t>机电2511，机电2512</t>
  </si>
  <si>
    <t>纺织2512，纺织2513，社管2511</t>
  </si>
  <si>
    <t>道桥2511，道桥2512</t>
  </si>
  <si>
    <t>药剂2513，幼管2511，幼管2512</t>
  </si>
  <si>
    <t>纺贸2511，纺贸2512，纺设2511</t>
  </si>
  <si>
    <t>新汽2511，新汽2512</t>
  </si>
  <si>
    <t>智控2512，数控2531，数控2532</t>
  </si>
  <si>
    <t>幼管2531，幼管2532，幼管2533</t>
  </si>
  <si>
    <t>大学英语1</t>
  </si>
  <si>
    <t>物流2511（3+2）</t>
  </si>
  <si>
    <t>会计2511，商务2511</t>
  </si>
  <si>
    <t>云计算2511，云计算2512，云计算2531</t>
  </si>
  <si>
    <t>数媒设计2511，数媒设计2512，数媒设计2531</t>
  </si>
  <si>
    <t>酒店2511，酒店2512</t>
  </si>
  <si>
    <t>移动2511，移动2512</t>
  </si>
  <si>
    <t>电商2511,电商2512</t>
  </si>
  <si>
    <t>药剂2511，药剂2512</t>
  </si>
  <si>
    <t>电气2511，电气2512</t>
  </si>
  <si>
    <t>社体2511，社体2531</t>
  </si>
  <si>
    <t>大学英语3</t>
  </si>
  <si>
    <t>物流2411（3+2）</t>
  </si>
  <si>
    <t>药管2511，药管2512</t>
  </si>
  <si>
    <t>机制2531，装备2511</t>
  </si>
  <si>
    <t>大数据2511，大数据2512</t>
  </si>
  <si>
    <t>药质2511，药质2512</t>
  </si>
  <si>
    <t>纺织2511（3+2）</t>
  </si>
  <si>
    <t>汽服2511，汽服2512（3+2）</t>
  </si>
  <si>
    <t>英语5</t>
  </si>
  <si>
    <t>环境设计2531，党务工作2511</t>
  </si>
  <si>
    <t>艺术设计2511，艺术设计2531，室内艺术2511，室内艺术2531</t>
  </si>
  <si>
    <t>服设2531，服设2532，服工2511，服工2512</t>
  </si>
  <si>
    <t>智建2511，智建2512</t>
  </si>
  <si>
    <t>轨道2511，汽检2511，汽检2512</t>
  </si>
  <si>
    <t>轨道2511，轧钢2531，轧钢2532</t>
  </si>
  <si>
    <t>高等数学（上）</t>
  </si>
  <si>
    <t>汽制2512，汽制2531，汽制2532</t>
  </si>
  <si>
    <t>汽检2511，汽检2512</t>
  </si>
  <si>
    <t>线性代数</t>
  </si>
  <si>
    <t>汽服2411，汽服2412，纺织2411（3+2）</t>
  </si>
  <si>
    <t>线性代数B</t>
  </si>
  <si>
    <t>物流2211（3+2）</t>
  </si>
  <si>
    <t>工程数学</t>
  </si>
  <si>
    <t>造价2411,造价2412,造价2413,造价2414</t>
  </si>
  <si>
    <t>HSK 5</t>
  </si>
  <si>
    <t>商务2301，商务2302</t>
  </si>
  <si>
    <t>大数据2301，纺织2301</t>
  </si>
  <si>
    <t>HSK 1,2</t>
  </si>
  <si>
    <t>商务2501</t>
  </si>
  <si>
    <t>汉字读写</t>
  </si>
  <si>
    <t>25级留学生提高班</t>
  </si>
  <si>
    <t>HSK 4 上</t>
  </si>
  <si>
    <t>机电2511、2512</t>
  </si>
  <si>
    <t>综合汉语 1</t>
  </si>
  <si>
    <t>纺织2501</t>
  </si>
  <si>
    <t>综合汉语1</t>
  </si>
  <si>
    <t>商务2502</t>
  </si>
  <si>
    <t>HSK 4上</t>
  </si>
  <si>
    <t>纺织2401（染整、机电、纺织方向）</t>
  </si>
  <si>
    <t>机电2513，机电2531</t>
  </si>
  <si>
    <t>中国概况</t>
  </si>
  <si>
    <t>汉语视听说 上</t>
  </si>
  <si>
    <t>盐城工业职业技术学院 2025-2026-1 专任教师其他工作量统计表</t>
  </si>
  <si>
    <r>
      <rPr>
        <charset val="134"/>
        <sz val="12"/>
        <rFont val="宋体"/>
      </rPr>
      <t>工号</t>
    </r>
  </si>
  <si>
    <r>
      <rPr>
        <charset val="134"/>
        <sz val="12"/>
        <rFont val="宋体"/>
      </rPr>
      <t>姓名</t>
    </r>
  </si>
  <si>
    <r>
      <rPr>
        <charset val="134"/>
        <sz val="12"/>
        <rFont val="宋体"/>
      </rPr>
      <t>工作项目（列出项目名称）</t>
    </r>
  </si>
  <si>
    <r>
      <rPr>
        <charset val="134"/>
        <sz val="12"/>
        <rFont val="宋体"/>
      </rPr>
      <t>工作量（对应前列工作项目折算的课时）</t>
    </r>
  </si>
  <si>
    <r>
      <rPr>
        <charset val="134"/>
        <sz val="12"/>
        <rFont val="Times New Roman"/>
      </rPr>
      <t xml:space="preserve">1 </t>
    </r>
    <r>
      <rPr>
        <charset val="134"/>
        <sz val="12"/>
        <rFont val="宋体"/>
      </rPr>
      <t>指导毕业设计</t>
    </r>
  </si>
  <si>
    <r>
      <rPr>
        <charset val="134"/>
        <sz val="12"/>
        <rFont val="Times New Roman"/>
      </rPr>
      <t xml:space="preserve">2 </t>
    </r>
    <r>
      <rPr>
        <charset val="134"/>
        <sz val="12"/>
        <rFont val="宋体"/>
      </rPr>
      <t>毕业答辩</t>
    </r>
  </si>
  <si>
    <r>
      <rPr>
        <charset val="134"/>
        <sz val="12"/>
        <rFont val="Times New Roman"/>
      </rPr>
      <t xml:space="preserve">3 </t>
    </r>
    <r>
      <rPr>
        <charset val="134"/>
        <sz val="12"/>
        <rFont val="宋体"/>
      </rPr>
      <t>出卷</t>
    </r>
  </si>
  <si>
    <r>
      <rPr>
        <charset val="134"/>
        <sz val="12"/>
        <rFont val="Times New Roman"/>
      </rPr>
      <t xml:space="preserve">4 </t>
    </r>
    <r>
      <rPr>
        <charset val="134"/>
        <sz val="12"/>
        <rFont val="宋体"/>
      </rPr>
      <t>阅卷</t>
    </r>
  </si>
  <si>
    <r>
      <rPr>
        <charset val="134"/>
        <sz val="12"/>
        <rFont val="Times New Roman"/>
      </rPr>
      <t xml:space="preserve">5 </t>
    </r>
    <r>
      <rPr>
        <charset val="134"/>
        <sz val="12"/>
        <rFont val="宋体"/>
      </rPr>
      <t>监考</t>
    </r>
  </si>
  <si>
    <r>
      <rPr>
        <charset val="134"/>
        <sz val="12"/>
        <rFont val="Times New Roman"/>
      </rPr>
      <t xml:space="preserve">6 </t>
    </r>
    <r>
      <rPr>
        <charset val="134"/>
        <sz val="12"/>
        <rFont val="宋体"/>
      </rPr>
      <t>其他</t>
    </r>
  </si>
  <si>
    <r>
      <rPr>
        <charset val="134"/>
        <sz val="12"/>
        <rFont val="宋体"/>
      </rPr>
      <t>总计</t>
    </r>
  </si>
  <si>
    <t>6个班：25级英语1期末考试</t>
  </si>
  <si>
    <t>在线答疑2课时</t>
  </si>
  <si>
    <t>7个班：25级英语1期末考试</t>
  </si>
  <si>
    <t>在线答疑3课时</t>
  </si>
  <si>
    <t>8个班：25级英语1期末考试</t>
  </si>
  <si>
    <t>1套：期末考试（25级英语1）</t>
  </si>
  <si>
    <t>1套：期末考试（25级3+2大学英语1）</t>
  </si>
  <si>
    <t>4个班：1（25级大学英语1期末考试）+3（25级英语1期末考试）</t>
  </si>
  <si>
    <t>播放英语听力60课时；在线答疑2课时</t>
  </si>
  <si>
    <t>4个班：25级英语1期末考试</t>
  </si>
  <si>
    <t>1套：期末考试（24级建筑4+0大学英语3）</t>
  </si>
  <si>
    <t>4.75个班：0.5（汽服23级3+2大学英语四学期补考11人）+0.25（24级建筑4+0大学英语2学期补考5人）+2（25级英语1期末考试）+1（24级建筑4+0大学英语3期末考试）+1（物流2411大学英语3期末考试）</t>
  </si>
  <si>
    <t>1场：学期补考</t>
  </si>
  <si>
    <t>5.25个班：0.25（24级3+2大学英语2学期补考4人）+1（纺织2411大学英语3期末考试）+4（25级英语1期末考试）</t>
  </si>
  <si>
    <t>5个班：1（纺织2511大学英语1期末考试）+4（25级英语1期末考试）</t>
  </si>
  <si>
    <t>1套：期末试卷（汽检2312中加班英语5）</t>
  </si>
  <si>
    <t>3个班：2（汽服2511/2512大学英语1期末考试）+1（汽检2312英语5期末考试）</t>
  </si>
  <si>
    <t>1套：期末考试（24级3+2大学英语3）</t>
  </si>
  <si>
    <t>8.25个班：0.25（24级3+2大学英语2学期补考4人）+ 2（汽服2411/2412大学英语3期末考试）+6（25级英语1期末考试）</t>
  </si>
  <si>
    <t>9个班：25级英语1期末考试</t>
  </si>
  <si>
    <t>1套：新汽2511/2512 高等数学期末试卷</t>
  </si>
  <si>
    <t>5个班：（新汽2511、新汽2512、信安2511、信安2512、信安2531 期末考试）</t>
  </si>
  <si>
    <t>1场：秋学期高等数学补考</t>
  </si>
  <si>
    <t>2.5套：1（汽服2511、汽服2512高等数学（上）期末考试）+1（工程数学期末考试）+0.5（23级线上会计2311创新班高等数学补考试卷1份）</t>
  </si>
  <si>
    <t>5.5个班：5（汽服2511、汽服2512、轨道2511、轧钢2531、轧钢2532期末考试）+0.5（2025秋补考阅卷12人）</t>
  </si>
  <si>
    <t>2套：线性代数期末考试、线性代数B期末考试</t>
  </si>
  <si>
    <t>10.25个班：10（物流2211、纺织2411、汽服2411、汽服2412、汽检2511、汽检2512、造价2411、造价2412、造价2413、造价2414期末考试）+0.25（2025秋补考阅卷7人）</t>
  </si>
  <si>
    <t>在线答疑4课时</t>
  </si>
  <si>
    <t>1套：纺织2511（3+2）高等数学（上）期末考试</t>
  </si>
  <si>
    <t>4.25个班：4（纺织2511、汽制2512、汽制2531、汽制2532期末考试）+0.25（2025秋补考阅卷8人）</t>
  </si>
  <si>
    <t>1套：高等数学期末考试</t>
  </si>
  <si>
    <t>7.25个班：7（大数据2511、大数据2512、移动2511、移动2512、云计算2511、云计算2512、云计算2531期末考试）+0.25（2025秋补考阅卷5人）</t>
  </si>
  <si>
    <t>1套：25级留学生期末考试试卷</t>
  </si>
  <si>
    <t>2个班</t>
  </si>
  <si>
    <t>2场</t>
  </si>
  <si>
    <t>2套：24级留学生期末考试试卷+25级留学生期末考试试卷</t>
  </si>
  <si>
    <t>1套：24级留学生期末考试试卷</t>
  </si>
  <si>
    <t>3个班</t>
  </si>
  <si>
    <t>1场</t>
  </si>
</sst>
</file>

<file path=xl/styles.xml><?xml version="1.0" encoding="utf-8"?>
<styleSheet xmlns="http://schemas.openxmlformats.org/spreadsheetml/2006/main">
  <numFmts count="9">
    <numFmt numFmtId="0" formatCode="General"/>
    <numFmt numFmtId="169" formatCode="0.0_ "/>
    <numFmt numFmtId="166" formatCode="0_);[Red]\(0\)"/>
    <numFmt numFmtId="167" formatCode="0.0_);[Red]\(0.0\)"/>
    <numFmt numFmtId="170" formatCode="0.00_ "/>
    <numFmt numFmtId="49" formatCode="@"/>
    <numFmt numFmtId="165" formatCode="0_ "/>
    <numFmt numFmtId="168" formatCode="0.00_);[Red]\(0.00\)"/>
    <numFmt numFmtId="164" formatCode="m&quot;月&quot;d&quot;日&quot;;@"/>
  </numFmts>
  <fonts count="34">
    <font>
      <name val="宋体"/>
      <sz val="12"/>
    </font>
    <font>
      <name val="宋体"/>
      <charset val="134"/>
      <sz val="12"/>
    </font>
    <font>
      <name val="黑体"/>
      <b/>
      <charset val="134"/>
      <sz val="16"/>
      <color rgb="FF000000"/>
    </font>
    <font>
      <name val="黑体"/>
      <b/>
      <charset val="134"/>
      <sz val="16"/>
      <color indexed="8"/>
    </font>
    <font>
      <name val="黑体"/>
      <b/>
      <charset val="134"/>
      <sz val="12"/>
      <color rgb="FF000000"/>
    </font>
    <font>
      <name val="黑体"/>
      <b/>
      <charset val="134"/>
      <sz val="12"/>
      <color indexed="8"/>
    </font>
    <font>
      <name val="宋体"/>
      <charset val="134"/>
      <sz val="9"/>
      <color indexed="10"/>
    </font>
    <font>
      <name val="黑体"/>
      <b/>
      <charset val="134"/>
      <sz val="12"/>
    </font>
    <font>
      <name val="黑体"/>
      <b/>
      <charset val="134"/>
      <sz val="8"/>
      <color indexed="8"/>
    </font>
    <font>
      <name val="Times New Roman"/>
      <charset val="134"/>
      <sz val="12"/>
    </font>
    <font>
      <name val="宋体"/>
      <charset val="134"/>
      <sz val="10"/>
    </font>
    <font>
      <name val="Arial"/>
      <charset val="134"/>
      <sz val="12"/>
    </font>
    <font>
      <name val="黑体"/>
      <b/>
      <charset val="134"/>
      <sz val="16"/>
    </font>
    <font>
      <name val="宋体"/>
      <charset val="134"/>
      <sz val="12"/>
      <color indexed="8"/>
    </font>
    <font>
      <name val="黑体"/>
      <charset val="134"/>
      <sz val="12"/>
      <color indexed="8"/>
    </font>
    <font>
      <name val="宋体"/>
      <charset val="134"/>
      <sz val="8"/>
    </font>
    <font>
      <name val="宋体"/>
      <charset val="134"/>
      <sz val="8"/>
      <color indexed="10"/>
    </font>
    <font>
      <name val="宋体"/>
      <charset val="134"/>
      <sz val="8"/>
      <color indexed="8"/>
    </font>
    <font>
      <name val="黑体"/>
      <b/>
      <charset val="134"/>
      <sz val="10"/>
      <color indexed="8"/>
    </font>
    <font>
      <name val="黑体"/>
      <b/>
      <charset val="134"/>
      <sz val="10"/>
    </font>
    <font>
      <name val="宋体"/>
      <charset val="134"/>
      <sz val="12"/>
      <color rgb="FF000000"/>
    </font>
    <font>
      <name val="宋体"/>
      <charset val="134"/>
      <sz val="11"/>
    </font>
    <font>
      <name val="宋体"/>
      <charset val="134"/>
      <sz val="10"/>
      <color rgb="FF000000"/>
    </font>
    <font>
      <name val="宋体"/>
      <charset val="134"/>
      <sz val="12"/>
      <color rgb="FF333333"/>
    </font>
    <font>
      <name val="Times New Roman"/>
      <charset val="134"/>
      <sz val="12"/>
      <color rgb="FFFF0000"/>
    </font>
    <font>
      <name val="宋体"/>
      <charset val="134"/>
      <sz val="16"/>
      <color rgb="FF000000"/>
    </font>
    <font>
      <name val="宋体"/>
      <b/>
      <charset val="134"/>
      <sz val="16"/>
      <color rgb="FF000000"/>
    </font>
    <font>
      <name val="宋体"/>
      <b/>
      <charset val="134"/>
      <sz val="12"/>
      <color rgb="FF000000"/>
    </font>
    <font>
      <name val="宋体"/>
      <charset val="134"/>
      <sz val="16"/>
      <color rgb="FFFF0000"/>
    </font>
    <font>
      <name val="宋体"/>
      <charset val="134"/>
      <sz val="12"/>
      <color rgb="FFFF0000"/>
    </font>
    <font>
      <name val="宋体"/>
      <charset val="134"/>
      <sz val="11"/>
      <color rgb="FF000000"/>
    </font>
    <font>
      <name val="Times New Roman"/>
      <charset val="134"/>
      <sz val="12"/>
      <color rgb="FF000000"/>
    </font>
    <font>
      <name val="宋体"/>
      <charset val="134"/>
      <sz val="12"/>
    </font>
    <font>
      <name val="宋体"/>
      <charset val="134"/>
      <sz val="12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bottom"/>
      <protection locked="0" hidden="0"/>
    </xf>
    <xf numFmtId="0" fontId="30" fillId="0" borderId="0">
      <alignment vertical="bottom"/>
      <protection locked="0" hidden="0"/>
    </xf>
    <xf numFmtId="0" fontId="1" fillId="0" borderId="0">
      <alignment vertical="bottom"/>
      <protection locked="0" hidden="0"/>
    </xf>
    <xf numFmtId="0" fontId="30" fillId="0" borderId="0">
      <alignment vertical="bottom"/>
      <protection locked="0" hidden="0"/>
    </xf>
    <xf numFmtId="0" fontId="1" fillId="0" borderId="0">
      <alignment vertical="bottom"/>
      <protection locked="0" hidden="0"/>
    </xf>
  </cellStyleXfs>
  <cellXfs count="415">
    <xf numFmtId="0" fontId="0" fillId="0" borderId="0" xfId="0">
      <alignment vertical="center"/>
    </xf>
    <xf numFmtId="169" fontId="1" fillId="0" borderId="0" xfId="0" applyNumberFormat="1">
      <alignment vertical="center"/>
    </xf>
    <xf numFmtId="0" fontId="1" fillId="2" borderId="0" xfId="0" applyFill="1">
      <alignment vertical="center"/>
      <protection locked="0" hidden="0"/>
    </xf>
    <xf numFmtId="0" fontId="2" fillId="2" borderId="0" xfId="0" applyFont="1" applyFill="1" applyAlignment="1">
      <alignment horizontal="center" vertical="center" wrapText="1"/>
      <protection locked="0" hidden="0"/>
    </xf>
    <xf numFmtId="0" fontId="3" fillId="2" borderId="0" xfId="0" applyFont="1" applyFill="1" applyAlignment="1">
      <alignment horizontal="center" vertical="center" wrapText="1"/>
      <protection locked="0" hidden="0"/>
    </xf>
    <xf numFmtId="169" fontId="3" fillId="2" borderId="0" xfId="0" applyNumberFormat="1" applyFont="1" applyFill="1" applyAlignment="1">
      <alignment horizontal="center" vertical="center" wrapText="1"/>
      <protection locked="0" hidden="0"/>
    </xf>
    <xf numFmtId="0" fontId="4" fillId="2" borderId="0" xfId="0" applyFont="1" applyFill="1" applyAlignment="1">
      <alignment horizontal="left" vertical="bottom" wrapText="1"/>
      <protection locked="0" hidden="0"/>
    </xf>
    <xf numFmtId="0" fontId="5" fillId="2" borderId="0" xfId="0" applyFont="1" applyFill="1" applyAlignment="1">
      <alignment horizontal="left" vertical="bottom" wrapText="1"/>
      <protection locked="0" hidden="0"/>
    </xf>
    <xf numFmtId="169" fontId="5" fillId="2" borderId="0" xfId="0" applyNumberFormat="1" applyFont="1" applyFill="1" applyAlignment="1">
      <alignment horizontal="left" vertical="bottom" wrapText="1"/>
      <protection locked="0" hidden="0"/>
    </xf>
    <xf numFmtId="166" fontId="6" fillId="2" borderId="1" xfId="0" applyNumberFormat="1" applyFont="1" applyFill="1" applyBorder="1" applyAlignment="1">
      <alignment horizontal="left" vertical="bottom" wrapText="1"/>
    </xf>
    <xf numFmtId="169" fontId="6" fillId="2" borderId="1" xfId="0" applyNumberFormat="1" applyFont="1" applyFill="1" applyBorder="1" applyAlignment="1">
      <alignment horizontal="left" vertical="bottom" wrapText="1"/>
    </xf>
    <xf numFmtId="16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9" fontId="5" fillId="2" borderId="3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9" fontId="7" fillId="2" borderId="2" xfId="0" applyNumberFormat="1" applyFont="1" applyFill="1" applyBorder="1" applyAlignment="1">
      <alignment horizontal="center" vertical="center"/>
      <protection locked="0" hidden="0"/>
    </xf>
    <xf numFmtId="0" fontId="8" fillId="2" borderId="2" xfId="0" applyFont="1" applyFill="1" applyBorder="1" applyAlignment="1">
      <alignment horizontal="center" vertical="center" wrapText="1"/>
    </xf>
    <xf numFmtId="169" fontId="8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7" fontId="9" fillId="2" borderId="2" xfId="0" applyNumberFormat="1" applyFont="1" applyFill="1" applyBorder="1" applyAlignment="1">
      <alignment horizontal="center" vertical="center"/>
    </xf>
    <xf numFmtId="170" fontId="9" fillId="2" borderId="2" xfId="0" applyNumberFormat="1" applyFont="1" applyFill="1" applyBorder="1" applyAlignment="1">
      <alignment horizontal="center" vertical="center"/>
    </xf>
    <xf numFmtId="169" fontId="9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9" fontId="9" fillId="2" borderId="2" xfId="0" applyNumberFormat="1" applyFont="1" applyFill="1" applyBorder="1" applyAlignment="1">
      <alignment horizontal="center" vertical="center"/>
      <protection locked="0" hidden="0"/>
    </xf>
    <xf numFmtId="166" fontId="9" fillId="2" borderId="2" xfId="1" applyNumberFormat="1" applyFont="1" applyFill="1" applyBorder="1" applyAlignment="1">
      <alignment horizontal="center" vertical="center" wrapText="1"/>
      <protection locked="0" hidden="0"/>
    </xf>
    <xf numFmtId="167" fontId="9" fillId="2" borderId="2" xfId="0" applyNumberFormat="1" applyFont="1" applyFill="1" applyBorder="1" applyAlignment="1">
      <alignment horizontal="center" vertical="center" wrapText="1"/>
      <protection locked="0" hidden="0"/>
    </xf>
    <xf numFmtId="167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170" fontId="9" fillId="0" borderId="2" xfId="0" applyNumberFormat="1" applyFont="1" applyFill="1" applyBorder="1" applyAlignment="1">
      <alignment horizontal="center" vertical="center"/>
    </xf>
    <xf numFmtId="169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67" fontId="9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167" fontId="9" fillId="0" borderId="2" xfId="0" applyNumberFormat="1" applyFont="1" applyFill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  <protection locked="0" hidden="0"/>
    </xf>
    <xf numFmtId="0" fontId="4" fillId="0" borderId="0" xfId="0" applyFont="1" applyFill="1" applyAlignment="1">
      <alignment horizontal="center" vertical="bottom" wrapText="1"/>
      <protection locked="0" hidden="0"/>
    </xf>
    <xf numFmtId="166" fontId="6" fillId="0" borderId="1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  <protection locked="0" hidden="0"/>
    </xf>
    <xf numFmtId="0" fontId="8" fillId="0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bottom"/>
    </xf>
    <xf numFmtId="0" fontId="1" fillId="3" borderId="2" xfId="0" applyFont="1" applyFill="1" applyBorder="1" applyAlignment="1">
      <alignment horizontal="center" vertical="bottom"/>
    </xf>
    <xf numFmtId="16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bottom"/>
    </xf>
    <xf numFmtId="0" fontId="1" fillId="0" borderId="2" xfId="0" applyFont="1" applyFill="1" applyBorder="1" applyAlignment="1">
      <alignment horizontal="center" vertical="bottom"/>
    </xf>
    <xf numFmtId="0" fontId="1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1" fillId="0" borderId="0" xfId="0" applyNumberFormat="1">
      <alignment vertical="center"/>
      <protection locked="0" hidden="0"/>
    </xf>
    <xf numFmtId="0" fontId="1" fillId="0" borderId="0" xfId="0">
      <alignment vertical="center"/>
      <protection locked="0" hidden="0"/>
    </xf>
    <xf numFmtId="165" fontId="1" fillId="0" borderId="0" xfId="0" applyNumberFormat="1">
      <alignment vertical="center"/>
      <protection locked="0" hidden="0"/>
    </xf>
    <xf numFmtId="165" fontId="1" fillId="0" borderId="0" xfId="0" applyNumberFormat="1" applyFont="1">
      <alignment vertical="center"/>
      <protection locked="0" hidden="0"/>
    </xf>
    <xf numFmtId="167" fontId="1" fillId="0" borderId="0" xfId="0" applyNumberFormat="1">
      <alignment vertical="center"/>
      <protection locked="0" hidden="0"/>
    </xf>
    <xf numFmtId="168" fontId="1" fillId="0" borderId="0" xfId="0" applyNumberFormat="1">
      <alignment vertical="center"/>
      <protection locked="0" hidden="0"/>
    </xf>
    <xf numFmtId="169" fontId="1" fillId="0" borderId="0" xfId="0" applyNumberFormat="1">
      <alignment vertical="center"/>
      <protection locked="0" hidden="0"/>
    </xf>
    <xf numFmtId="169" fontId="1" fillId="0" borderId="0" xfId="0" applyNumberFormat="1" applyBorder="1">
      <alignment vertical="center"/>
      <protection locked="0" hidden="0"/>
    </xf>
    <xf numFmtId="0" fontId="3" fillId="0" borderId="0" xfId="0" applyFont="1" applyAlignment="1">
      <alignment horizontal="center" vertical="center" wrapText="1"/>
      <protection locked="0" hidden="0"/>
    </xf>
    <xf numFmtId="165" fontId="3" fillId="0" borderId="0" xfId="0" applyNumberFormat="1" applyFont="1" applyAlignment="1">
      <alignment horizontal="center" vertical="center" wrapText="1"/>
      <protection locked="0" hidden="0"/>
    </xf>
    <xf numFmtId="165" fontId="12" fillId="0" borderId="0" xfId="0" applyNumberFormat="1" applyFont="1" applyAlignment="1">
      <alignment horizontal="center" vertical="center" wrapText="1"/>
      <protection locked="0" hidden="0"/>
    </xf>
    <xf numFmtId="169" fontId="3" fillId="0" borderId="0" xfId="0" applyNumberFormat="1" applyFont="1" applyAlignment="1">
      <alignment horizontal="center" vertical="center" wrapText="1"/>
      <protection locked="0" hidden="0"/>
    </xf>
    <xf numFmtId="169" fontId="13" fillId="0" borderId="0" xfId="0" applyNumberFormat="1" applyFont="1" applyBorder="1" applyAlignment="1">
      <alignment vertical="center" wrapText="1"/>
      <protection locked="0" hidden="0"/>
    </xf>
    <xf numFmtId="0" fontId="5" fillId="0" borderId="0" xfId="0" applyFont="1" applyAlignment="1">
      <alignment horizontal="right" vertical="center" wrapText="1"/>
      <protection locked="0" hidden="0"/>
    </xf>
    <xf numFmtId="0" fontId="14" fillId="0" borderId="1" xfId="0" applyFont="1" applyBorder="1" applyAlignment="1">
      <alignment horizontal="center" vertical="center" wrapText="1"/>
      <protection locked="0" hidden="0"/>
    </xf>
    <xf numFmtId="165" fontId="5" fillId="0" borderId="1" xfId="0" applyNumberFormat="1" applyFont="1" applyBorder="1" applyAlignment="1">
      <alignment horizontal="center" vertical="center" wrapText="1"/>
      <protection locked="0" hidden="0"/>
    </xf>
    <xf numFmtId="0" fontId="5" fillId="0" borderId="0" xfId="0" applyFont="1" applyBorder="1" applyAlignment="1">
      <alignment horizontal="center" vertical="center" wrapText="1"/>
      <protection locked="0" hidden="0"/>
    </xf>
    <xf numFmtId="165" fontId="7" fillId="0" borderId="0" xfId="0" applyNumberFormat="1" applyFont="1" applyBorder="1" applyAlignment="1">
      <alignment horizontal="center" vertical="center" wrapText="1"/>
      <protection locked="0" hidden="0"/>
    </xf>
    <xf numFmtId="0" fontId="5" fillId="0" borderId="0" xfId="0" applyFont="1" applyAlignment="1">
      <alignment horizontal="center" vertical="center" wrapText="1"/>
      <protection locked="0" hidden="0"/>
    </xf>
    <xf numFmtId="165" fontId="5" fillId="0" borderId="0" xfId="0" applyNumberFormat="1" applyFont="1" applyAlignment="1">
      <alignment horizontal="center" vertical="center" wrapText="1"/>
      <protection locked="0" hidden="0"/>
    </xf>
    <xf numFmtId="167" fontId="5" fillId="0" borderId="0" xfId="0" applyNumberFormat="1" applyFont="1" applyAlignment="1">
      <alignment horizontal="center" vertical="center" wrapText="1"/>
      <protection locked="0" hidden="0"/>
    </xf>
    <xf numFmtId="167" fontId="5" fillId="0" borderId="1" xfId="0" applyNumberFormat="1" applyFont="1" applyBorder="1" applyAlignment="1">
      <alignment horizontal="center" vertical="center" wrapText="1"/>
      <protection locked="0" hidden="0"/>
    </xf>
    <xf numFmtId="0" fontId="5" fillId="0" borderId="1" xfId="0" applyFont="1" applyBorder="1" applyAlignment="1">
      <alignment horizontal="center" vertical="center" wrapText="1"/>
      <protection locked="0" hidden="0"/>
    </xf>
    <xf numFmtId="166" fontId="5" fillId="0" borderId="0" xfId="0" applyNumberFormat="1" applyFont="1" applyAlignment="1">
      <alignment horizontal="right" vertical="center" wrapText="1"/>
      <protection locked="0" hidden="0"/>
    </xf>
    <xf numFmtId="0" fontId="5" fillId="0" borderId="1" xfId="0" applyNumberFormat="1" applyFont="1" applyBorder="1" applyAlignment="1">
      <alignment horizontal="center" vertical="center" wrapText="1"/>
      <protection locked="0" hidden="0"/>
    </xf>
    <xf numFmtId="167" fontId="5" fillId="0" borderId="0" xfId="0" applyNumberFormat="1" applyFont="1" applyAlignment="1">
      <alignment horizontal="left" vertical="center" wrapText="1"/>
      <protection locked="0" hidden="0"/>
    </xf>
    <xf numFmtId="169" fontId="5" fillId="0" borderId="0" xfId="0" applyNumberFormat="1" applyFont="1" applyBorder="1" applyAlignment="1">
      <alignment horizontal="center" vertical="center" wrapText="1"/>
      <protection locked="0" hidden="0"/>
    </xf>
    <xf numFmtId="0" fontId="15" fillId="0" borderId="0" xfId="0" applyFont="1">
      <alignment vertical="center"/>
      <protection locked="0" hidden="0"/>
    </xf>
    <xf numFmtId="166" fontId="16" fillId="0" borderId="1" xfId="0" applyNumberFormat="1" applyFont="1" applyBorder="1" applyAlignment="1">
      <alignment horizontal="left" vertical="bottom" wrapText="1"/>
    </xf>
    <xf numFmtId="165" fontId="16" fillId="0" borderId="1" xfId="0" applyNumberFormat="1" applyFont="1" applyBorder="1" applyAlignment="1">
      <alignment horizontal="left" vertical="bottom" wrapText="1"/>
    </xf>
    <xf numFmtId="165" fontId="15" fillId="0" borderId="1" xfId="0" applyNumberFormat="1" applyFont="1" applyBorder="1" applyAlignment="1">
      <alignment horizontal="left" vertical="bottom" wrapText="1"/>
    </xf>
    <xf numFmtId="169" fontId="16" fillId="0" borderId="1" xfId="0" applyNumberFormat="1" applyFont="1" applyBorder="1" applyAlignment="1">
      <alignment horizontal="left" vertical="bottom" wrapText="1"/>
    </xf>
    <xf numFmtId="169" fontId="17" fillId="0" borderId="0" xfId="0" applyNumberFormat="1" applyFont="1" applyBorder="1" applyAlignment="1">
      <alignment horizontal="center" vertical="center" wrapText="1"/>
      <protection locked="0" hidden="0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169" fontId="1" fillId="0" borderId="0" xfId="0" applyNumberFormat="1" applyBorder="1" applyAlignment="1">
      <alignment horizontal="center" vertical="center"/>
      <protection locked="0" hidden="0"/>
    </xf>
    <xf numFmtId="167" fontId="1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wrapText="1"/>
    </xf>
    <xf numFmtId="167" fontId="8" fillId="0" borderId="2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5" fontId="20" fillId="0" borderId="7" xfId="0" applyNumberFormat="1" applyFont="1" applyFill="1" applyBorder="1" applyAlignment="1">
      <alignment horizontal="center" vertical="center"/>
    </xf>
    <xf numFmtId="165" fontId="1" fillId="0" borderId="2" xfId="2" applyNumberFormat="1" applyFont="1" applyFill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165" fontId="20" fillId="0" borderId="2" xfId="2" applyNumberFormat="1" applyFont="1" applyFill="1" applyBorder="1" applyAlignment="1">
      <alignment horizontal="center" vertical="center"/>
    </xf>
    <xf numFmtId="170" fontId="1" fillId="0" borderId="7" xfId="2" applyNumberFormat="1" applyFont="1" applyFill="1" applyBorder="1" applyAlignment="1">
      <alignment horizontal="center" vertical="center" wrapText="1"/>
    </xf>
    <xf numFmtId="169" fontId="1" fillId="0" borderId="7" xfId="2" applyNumberFormat="1" applyFont="1" applyFill="1" applyBorder="1" applyAlignment="1">
      <alignment horizontal="center" vertical="center" wrapText="1"/>
    </xf>
    <xf numFmtId="0" fontId="1" fillId="0" borderId="7" xfId="2" applyNumberFormat="1" applyFont="1" applyFill="1" applyBorder="1" applyAlignment="1">
      <alignment horizontal="center" vertical="center" wrapText="1"/>
    </xf>
    <xf numFmtId="0" fontId="1" fillId="0" borderId="8" xfId="2" applyNumberFormat="1" applyFont="1" applyFill="1" applyBorder="1" applyAlignment="1">
      <alignment horizontal="center" vertical="center" wrapText="1"/>
    </xf>
    <xf numFmtId="169" fontId="21" fillId="0" borderId="6" xfId="2" applyNumberFormat="1" applyFont="1" applyFill="1" applyBorder="1" applyAlignment="1">
      <alignment horizontal="center" vertical="center" wrapText="1"/>
    </xf>
    <xf numFmtId="0" fontId="10" fillId="0" borderId="7" xfId="2" applyNumberFormat="1" applyFont="1" applyFill="1" applyBorder="1" applyAlignment="1">
      <alignment horizontal="center" vertical="center" wrapText="1"/>
    </xf>
    <xf numFmtId="0" fontId="10" fillId="0" borderId="8" xfId="2" applyNumberFormat="1" applyFont="1" applyFill="1" applyBorder="1" applyAlignment="1">
      <alignment horizontal="center" vertical="center" wrapText="1"/>
    </xf>
    <xf numFmtId="169" fontId="21" fillId="0" borderId="10" xfId="2" applyNumberFormat="1" applyFont="1" applyFill="1" applyBorder="1" applyAlignment="1">
      <alignment horizontal="center" vertical="center" wrapText="1"/>
    </xf>
    <xf numFmtId="169" fontId="21" fillId="0" borderId="11" xfId="2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 wrapText="1"/>
    </xf>
    <xf numFmtId="0" fontId="10" fillId="0" borderId="13" xfId="2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65" fontId="20" fillId="0" borderId="7" xfId="0" applyNumberFormat="1" applyFont="1" applyFill="1" applyBorder="1" applyAlignment="1">
      <alignment horizontal="center" vertical="center" wrapText="1"/>
    </xf>
    <xf numFmtId="165" fontId="1" fillId="0" borderId="2" xfId="2" applyNumberFormat="1" applyFont="1" applyFill="1" applyBorder="1" applyAlignment="1">
      <alignment horizontal="center" vertical="center" wrapText="1"/>
    </xf>
    <xf numFmtId="169" fontId="21" fillId="0" borderId="2" xfId="2" applyNumberFormat="1" applyFont="1" applyFill="1" applyBorder="1" applyAlignment="1">
      <alignment horizontal="center" vertical="center" wrapText="1"/>
    </xf>
    <xf numFmtId="0" fontId="1" fillId="0" borderId="16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>
      <alignment horizontal="center" vertical="center" wrapText="1"/>
    </xf>
    <xf numFmtId="0" fontId="10" fillId="0" borderId="2" xfId="2" applyNumberFormat="1" applyFont="1" applyFill="1" applyBorder="1" applyAlignment="1">
      <alignment horizontal="center" vertical="center" wrapText="1"/>
    </xf>
    <xf numFmtId="0" fontId="10" fillId="0" borderId="3" xfId="2" applyNumberFormat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69" fontId="21" fillId="0" borderId="19" xfId="2" applyNumberFormat="1" applyFont="1" applyFill="1" applyBorder="1" applyAlignment="1">
      <alignment horizontal="center" vertical="center" wrapText="1"/>
    </xf>
    <xf numFmtId="170" fontId="1" fillId="0" borderId="20" xfId="0" applyNumberFormat="1" applyFont="1" applyBorder="1">
      <alignment vertical="center"/>
      <protection locked="0" hidden="0"/>
    </xf>
    <xf numFmtId="167" fontId="1" fillId="0" borderId="20" xfId="0" applyNumberFormat="1" applyFont="1" applyBorder="1">
      <alignment vertical="center"/>
      <protection locked="0" hidden="0"/>
    </xf>
    <xf numFmtId="170" fontId="1" fillId="0" borderId="20" xfId="0" applyNumberFormat="1" applyFont="1" applyBorder="1" applyAlignment="1">
      <alignment horizontal="center" vertical="center"/>
      <protection locked="0" hidden="0"/>
    </xf>
    <xf numFmtId="169" fontId="21" fillId="0" borderId="2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0" fontId="1" fillId="0" borderId="2" xfId="0" applyNumberFormat="1" applyFont="1" applyBorder="1">
      <alignment vertical="center"/>
      <protection locked="0" hidden="0"/>
    </xf>
    <xf numFmtId="167" fontId="1" fillId="0" borderId="2" xfId="0" applyNumberFormat="1" applyFont="1" applyBorder="1">
      <alignment vertical="center"/>
      <protection locked="0" hidden="0"/>
    </xf>
    <xf numFmtId="170" fontId="1" fillId="0" borderId="2" xfId="0" applyNumberFormat="1" applyFont="1" applyBorder="1" applyAlignment="1">
      <alignment horizontal="center" vertical="center"/>
      <protection locked="0" hidden="0"/>
    </xf>
    <xf numFmtId="169" fontId="21" fillId="0" borderId="10" xfId="0" applyNumberFormat="1" applyFont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69" fontId="21" fillId="0" borderId="1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  <protection locked="0" hidden="0"/>
    </xf>
    <xf numFmtId="0" fontId="1" fillId="0" borderId="2" xfId="0" applyFont="1" applyBorder="1" applyAlignment="1">
      <alignment horizontal="center" vertical="center"/>
      <protection locked="0" hidden="0"/>
    </xf>
    <xf numFmtId="0" fontId="1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165" fontId="20" fillId="0" borderId="6" xfId="2" applyNumberFormat="1" applyFont="1" applyFill="1" applyBorder="1" applyAlignment="1">
      <alignment horizontal="center" vertical="center"/>
    </xf>
    <xf numFmtId="170" fontId="1" fillId="0" borderId="6" xfId="0" applyNumberFormat="1" applyFont="1" applyBorder="1">
      <alignment vertical="center"/>
      <protection locked="0" hidden="0"/>
    </xf>
    <xf numFmtId="167" fontId="1" fillId="0" borderId="6" xfId="0" applyNumberFormat="1" applyFont="1" applyBorder="1">
      <alignment vertical="center"/>
      <protection locked="0" hidden="0"/>
    </xf>
    <xf numFmtId="170" fontId="1" fillId="0" borderId="6" xfId="0" applyNumberFormat="1" applyFont="1" applyBorder="1" applyAlignment="1">
      <alignment horizontal="center" vertical="center"/>
      <protection locked="0" hidden="0"/>
    </xf>
    <xf numFmtId="165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68" fontId="1" fillId="0" borderId="2" xfId="0" applyNumberFormat="1" applyBorder="1">
      <alignment vertical="center"/>
      <protection locked="0" hidden="0"/>
    </xf>
    <xf numFmtId="0" fontId="1" fillId="0" borderId="2" xfId="0" applyBorder="1">
      <alignment vertical="center"/>
      <protection locked="0" hidden="0"/>
    </xf>
    <xf numFmtId="167" fontId="1" fillId="0" borderId="2" xfId="0" applyNumberFormat="1" applyBorder="1">
      <alignment vertical="center"/>
      <protection locked="0" hidden="0"/>
    </xf>
    <xf numFmtId="169" fontId="21" fillId="0" borderId="2" xfId="0" applyNumberFormat="1" applyFont="1" applyBorder="1" applyAlignment="1">
      <alignment horizontal="center" vertical="center"/>
      <protection locked="0" hidden="0"/>
    </xf>
    <xf numFmtId="169" fontId="1" fillId="0" borderId="6" xfId="0" applyNumberFormat="1" applyBorder="1" applyAlignment="1">
      <alignment horizontal="center" vertical="center"/>
      <protection locked="0" hidden="0"/>
    </xf>
    <xf numFmtId="169" fontId="1" fillId="0" borderId="11" xfId="0" applyNumberFormat="1" applyBorder="1" applyAlignment="1">
      <alignment horizontal="center" vertical="center"/>
      <protection locked="0" hidden="0"/>
    </xf>
    <xf numFmtId="169" fontId="1" fillId="0" borderId="10" xfId="0" applyNumberFormat="1" applyBorder="1" applyAlignment="1">
      <alignment horizontal="center" vertical="center"/>
      <protection locked="0" hidden="0"/>
    </xf>
    <xf numFmtId="0" fontId="13" fillId="0" borderId="6" xfId="3" applyFont="1" applyFill="1" applyBorder="1" applyAlignment="1">
      <alignment horizontal="center" vertical="center" wrapText="1"/>
      <protection locked="0" hidden="0"/>
    </xf>
    <xf numFmtId="169" fontId="1" fillId="0" borderId="2" xfId="0" applyNumberFormat="1" applyBorder="1" applyAlignment="1">
      <alignment horizontal="center" vertical="center"/>
      <protection locked="0" hidden="0"/>
    </xf>
    <xf numFmtId="0" fontId="13" fillId="0" borderId="11" xfId="3" applyFont="1" applyFill="1" applyBorder="1" applyAlignment="1">
      <alignment horizontal="center" vertical="center" wrapText="1"/>
      <protection locked="0" hidden="0"/>
    </xf>
    <xf numFmtId="0" fontId="13" fillId="0" borderId="10" xfId="3" applyFont="1" applyFill="1" applyBorder="1" applyAlignment="1">
      <alignment horizontal="center" vertical="center" wrapText="1"/>
      <protection locked="0" hidden="0"/>
    </xf>
    <xf numFmtId="0" fontId="23" fillId="0" borderId="6" xfId="0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170" fontId="24" fillId="0" borderId="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  <protection locked="0" hidden="0"/>
    </xf>
    <xf numFmtId="0" fontId="1" fillId="0" borderId="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65" fontId="20" fillId="0" borderId="6" xfId="0" applyNumberFormat="1" applyFont="1" applyFill="1" applyBorder="1" applyAlignment="1">
      <alignment horizontal="center" vertical="center"/>
    </xf>
    <xf numFmtId="0" fontId="20" fillId="0" borderId="6" xfId="4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  <protection locked="0" hidden="0"/>
    </xf>
    <xf numFmtId="0" fontId="1" fillId="0" borderId="6" xfId="0" applyFont="1" applyBorder="1" applyAlignment="1">
      <alignment horizontal="center" vertical="center"/>
      <protection locked="0" hidden="0"/>
    </xf>
    <xf numFmtId="0" fontId="20" fillId="0" borderId="3" xfId="4" applyFont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  <protection locked="0" hidden="0"/>
    </xf>
    <xf numFmtId="166" fontId="13" fillId="0" borderId="11" xfId="0" applyNumberFormat="1" applyFont="1" applyFill="1" applyBorder="1" applyAlignment="1">
      <alignment horizontal="center" vertical="center" wrapText="1"/>
      <protection locked="0" hidden="0"/>
    </xf>
    <xf numFmtId="166" fontId="13" fillId="0" borderId="10" xfId="0" applyNumberFormat="1" applyFont="1" applyFill="1" applyBorder="1" applyAlignment="1">
      <alignment horizontal="center" vertical="center" wrapText="1"/>
      <protection locked="0" hidden="0"/>
    </xf>
    <xf numFmtId="166" fontId="13" fillId="0" borderId="2" xfId="0" applyNumberFormat="1" applyFont="1" applyFill="1" applyBorder="1" applyAlignment="1">
      <alignment horizontal="center" vertical="center" wrapText="1"/>
      <protection locked="0" hidden="0"/>
    </xf>
    <xf numFmtId="166" fontId="25" fillId="0" borderId="0" xfId="0" applyNumberFormat="1" applyFont="1" applyAlignment="1">
      <alignment vertical="center" wrapText="1"/>
      <protection locked="0" hidden="0"/>
    </xf>
    <xf numFmtId="0" fontId="25" fillId="0" borderId="0" xfId="0" applyFont="1" applyAlignment="1">
      <alignment vertical="center" wrapText="1"/>
      <protection locked="0" hidden="0"/>
    </xf>
    <xf numFmtId="168" fontId="25" fillId="0" borderId="0" xfId="0" applyNumberFormat="1" applyFont="1" applyAlignment="1">
      <alignment vertical="center" wrapText="1"/>
      <protection locked="0" hidden="0"/>
    </xf>
    <xf numFmtId="168" fontId="25" fillId="0" borderId="0" xfId="0" applyNumberFormat="1" applyFont="1" applyAlignment="1">
      <alignment horizontal="center" vertical="center" wrapText="1"/>
      <protection locked="0" hidden="0"/>
    </xf>
    <xf numFmtId="0" fontId="25" fillId="0" borderId="0" xfId="0" applyFont="1" applyAlignment="1">
      <alignment horizontal="center" vertical="center" wrapText="1"/>
      <protection locked="0" hidden="0"/>
    </xf>
    <xf numFmtId="167" fontId="25" fillId="0" borderId="0" xfId="0" applyNumberFormat="1" applyFont="1" applyAlignment="1">
      <alignment vertical="center" wrapText="1"/>
      <protection locked="0" hidden="0"/>
    </xf>
    <xf numFmtId="0" fontId="26" fillId="0" borderId="0" xfId="0" applyFont="1" applyAlignment="1">
      <alignment horizontal="center" vertical="center" wrapText="1"/>
      <protection locked="0" hidden="0"/>
    </xf>
    <xf numFmtId="0" fontId="20" fillId="0" borderId="0" xfId="0" applyFont="1" applyAlignment="1">
      <alignment vertical="center" wrapText="1"/>
      <protection locked="0" hidden="0"/>
    </xf>
    <xf numFmtId="0" fontId="27" fillId="0" borderId="0" xfId="0" applyFont="1" applyAlignment="1">
      <alignment horizontal="center" vertical="center" wrapText="1"/>
      <protection locked="0" hidden="0"/>
    </xf>
    <xf numFmtId="0" fontId="20" fillId="0" borderId="1" xfId="0" applyFont="1" applyBorder="1" applyAlignment="1">
      <alignment horizontal="center" vertical="center" wrapText="1"/>
      <protection locked="0" hidden="0"/>
    </xf>
    <xf numFmtId="0" fontId="27" fillId="0" borderId="1" xfId="0" applyFont="1" applyBorder="1" applyAlignment="1">
      <alignment horizontal="center" vertical="center" wrapText="1"/>
      <protection locked="0" hidden="0"/>
    </xf>
    <xf numFmtId="0" fontId="27" fillId="0" borderId="0" xfId="0" applyFont="1" applyBorder="1" applyAlignment="1">
      <alignment horizontal="center" vertical="center" wrapText="1"/>
      <protection locked="0" hidden="0"/>
    </xf>
    <xf numFmtId="167" fontId="27" fillId="0" borderId="0" xfId="0" applyNumberFormat="1" applyFont="1" applyAlignment="1">
      <alignment horizontal="center" vertical="center" wrapText="1"/>
      <protection locked="0" hidden="0"/>
    </xf>
    <xf numFmtId="167" fontId="27" fillId="0" borderId="0" xfId="0" applyNumberFormat="1" applyFont="1" applyBorder="1" applyAlignment="1">
      <alignment horizontal="center" vertical="center" wrapText="1"/>
      <protection locked="0" hidden="0"/>
    </xf>
    <xf numFmtId="166" fontId="27" fillId="0" borderId="0" xfId="0" applyNumberFormat="1" applyFont="1" applyAlignment="1">
      <alignment horizontal="center" vertical="center" wrapText="1"/>
      <protection locked="0" hidden="0"/>
    </xf>
    <xf numFmtId="0" fontId="27" fillId="0" borderId="1" xfId="0" applyNumberFormat="1" applyFont="1" applyBorder="1" applyAlignment="1">
      <alignment horizontal="center" vertical="center" wrapText="1"/>
      <protection locked="0" hidden="0"/>
    </xf>
    <xf numFmtId="167" fontId="27" fillId="0" borderId="0" xfId="0" applyNumberFormat="1" applyFont="1" applyAlignment="1">
      <alignment horizontal="left" vertical="center" wrapText="1"/>
      <protection locked="0" hidden="0"/>
    </xf>
    <xf numFmtId="0" fontId="28" fillId="0" borderId="0" xfId="0" applyFont="1" applyAlignment="1">
      <alignment vertical="center" wrapText="1"/>
      <protection locked="0" hidden="0"/>
    </xf>
    <xf numFmtId="166" fontId="29" fillId="0" borderId="1" xfId="0" applyNumberFormat="1" applyFont="1" applyBorder="1" applyAlignment="1">
      <alignment horizontal="left" vertical="bottom"/>
    </xf>
    <xf numFmtId="166" fontId="29" fillId="0" borderId="1" xfId="0" applyNumberFormat="1" applyFont="1" applyBorder="1" applyAlignment="1">
      <alignment horizontal="center" vertical="bottom"/>
    </xf>
    <xf numFmtId="0" fontId="28" fillId="0" borderId="0" xfId="0" applyFont="1" applyAlignment="1">
      <alignment horizontal="center" vertical="center" wrapText="1"/>
      <protection locked="0" hidden="0"/>
    </xf>
    <xf numFmtId="166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7" fontId="27" fillId="0" borderId="2" xfId="0" applyNumberFormat="1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3" xfId="0" applyNumberFormat="1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166" fontId="30" fillId="0" borderId="2" xfId="0" applyNumberFormat="1" applyFont="1" applyFill="1" applyBorder="1" applyAlignment="1">
      <alignment horizontal="center" vertical="center" wrapText="1"/>
      <protection locked="0" hidden="0"/>
    </xf>
    <xf numFmtId="0" fontId="30" fillId="0" borderId="2" xfId="0" applyFont="1" applyBorder="1" applyAlignment="1">
      <alignment vertical="center" wrapText="1"/>
      <protection locked="0" hidden="0"/>
    </xf>
    <xf numFmtId="168" fontId="30" fillId="0" borderId="2" xfId="0" applyNumberFormat="1" applyFont="1" applyBorder="1" applyAlignment="1">
      <alignment vertical="center" wrapText="1"/>
      <protection locked="0" hidden="0"/>
    </xf>
    <xf numFmtId="168" fontId="30" fillId="0" borderId="2" xfId="0" applyNumberFormat="1" applyFont="1" applyBorder="1" applyAlignment="1">
      <alignment horizontal="center" vertical="center" wrapText="1"/>
      <protection locked="0" hidden="0"/>
    </xf>
    <xf numFmtId="0" fontId="30" fillId="0" borderId="2" xfId="0" applyFont="1" applyBorder="1" applyAlignment="1">
      <alignment horizontal="center" vertical="center" wrapText="1"/>
      <protection locked="0" hidden="0"/>
    </xf>
    <xf numFmtId="166" fontId="30" fillId="0" borderId="2" xfId="0" applyNumberFormat="1" applyFont="1" applyBorder="1" applyAlignment="1">
      <alignment horizontal="center" vertical="center" wrapText="1"/>
      <protection locked="0" hidden="0"/>
    </xf>
    <xf numFmtId="166" fontId="30" fillId="0" borderId="24" xfId="0" applyNumberFormat="1" applyFont="1" applyFill="1" applyBorder="1" applyAlignment="1">
      <alignment horizontal="center" vertical="center" wrapText="1"/>
      <protection locked="0" hidden="0"/>
    </xf>
    <xf numFmtId="166" fontId="30" fillId="0" borderId="3" xfId="0" applyNumberFormat="1" applyFont="1" applyFill="1" applyBorder="1" applyAlignment="1">
      <alignment horizontal="center" vertical="center" wrapText="1"/>
      <protection locked="0" hidden="0"/>
    </xf>
    <xf numFmtId="166" fontId="30" fillId="0" borderId="0" xfId="0" applyNumberFormat="1" applyFont="1" applyFill="1" applyBorder="1" applyAlignment="1">
      <alignment horizontal="center" vertical="center" wrapText="1"/>
      <protection locked="0" hidden="0"/>
    </xf>
    <xf numFmtId="0" fontId="30" fillId="0" borderId="14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vertical="center" wrapText="1"/>
      <protection locked="0" hidden="0"/>
    </xf>
    <xf numFmtId="0" fontId="30" fillId="0" borderId="10" xfId="0" applyFont="1" applyBorder="1" applyAlignment="1">
      <alignment vertical="center" wrapText="1"/>
      <protection locked="0" hidden="0"/>
    </xf>
    <xf numFmtId="0" fontId="30" fillId="0" borderId="10" xfId="0" applyFont="1" applyFill="1" applyBorder="1" applyAlignment="1">
      <alignment horizontal="center" vertical="center" wrapText="1"/>
    </xf>
    <xf numFmtId="168" fontId="30" fillId="0" borderId="10" xfId="0" applyNumberFormat="1" applyFont="1" applyBorder="1" applyAlignment="1">
      <alignment vertical="center" wrapText="1"/>
      <protection locked="0" hidden="0"/>
    </xf>
    <xf numFmtId="168" fontId="30" fillId="0" borderId="10" xfId="0" applyNumberFormat="1" applyFont="1" applyBorder="1" applyAlignment="1">
      <alignment horizontal="center" vertical="center" wrapText="1"/>
      <protection locked="0" hidden="0"/>
    </xf>
    <xf numFmtId="0" fontId="30" fillId="0" borderId="10" xfId="0" applyFont="1" applyBorder="1" applyAlignment="1">
      <alignment horizontal="center" vertical="center" wrapText="1"/>
      <protection locked="0" hidden="0"/>
    </xf>
    <xf numFmtId="166" fontId="30" fillId="0" borderId="10" xfId="0" applyNumberFormat="1" applyFont="1" applyBorder="1" applyAlignment="1">
      <alignment horizontal="center" vertical="center" wrapText="1"/>
      <protection locked="0" hidden="0"/>
    </xf>
    <xf numFmtId="0" fontId="30" fillId="0" borderId="26" xfId="0" applyFont="1" applyBorder="1" applyAlignment="1">
      <alignment vertical="center" wrapText="1"/>
      <protection locked="0" hidden="0"/>
    </xf>
    <xf numFmtId="0" fontId="1" fillId="0" borderId="0" xfId="0" applyFill="1">
      <alignment vertical="center"/>
      <protection locked="0" hidden="0"/>
    </xf>
    <xf numFmtId="166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>
      <alignment horizontal="center" vertical="center" wrapText="1"/>
    </xf>
    <xf numFmtId="169" fontId="5" fillId="0" borderId="2" xfId="0" applyNumberFormat="1" applyFont="1" applyFill="1" applyBorder="1" applyAlignment="1">
      <alignment horizontal="center" vertical="center" wrapText="1"/>
    </xf>
    <xf numFmtId="169" fontId="1" fillId="0" borderId="0" xfId="0" applyNumberFormat="1" applyFill="1" applyBorder="1" applyAlignment="1">
      <alignment horizontal="center" vertical="center"/>
      <protection locked="0" hidden="0"/>
    </xf>
    <xf numFmtId="167" fontId="18" fillId="0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170" fontId="1" fillId="0" borderId="2" xfId="2" applyNumberFormat="1" applyFont="1" applyFill="1" applyBorder="1" applyAlignment="1">
      <alignment horizontal="center" vertical="center" wrapText="1"/>
    </xf>
    <xf numFmtId="169" fontId="1" fillId="0" borderId="2" xfId="2" applyNumberFormat="1" applyFont="1" applyFill="1" applyBorder="1" applyAlignment="1">
      <alignment horizontal="center" vertical="center" wrapText="1"/>
    </xf>
    <xf numFmtId="170" fontId="1" fillId="0" borderId="27" xfId="2" applyNumberFormat="1" applyFont="1" applyFill="1" applyBorder="1" applyAlignment="1">
      <alignment horizontal="center" vertical="center" wrapText="1"/>
    </xf>
    <xf numFmtId="169" fontId="1" fillId="0" borderId="0" xfId="0" applyNumberFormat="1" applyFill="1" applyBorder="1">
      <alignment vertical="center"/>
      <protection locked="0" hidden="0"/>
    </xf>
    <xf numFmtId="165" fontId="20" fillId="0" borderId="14" xfId="0" applyNumberFormat="1" applyFont="1" applyFill="1" applyBorder="1" applyAlignment="1">
      <alignment horizontal="center" vertical="center"/>
    </xf>
    <xf numFmtId="165" fontId="1" fillId="0" borderId="10" xfId="2" applyNumberFormat="1" applyFont="1" applyFill="1" applyBorder="1" applyAlignment="1">
      <alignment horizontal="center" vertical="center"/>
    </xf>
    <xf numFmtId="0" fontId="1" fillId="0" borderId="28" xfId="2" applyNumberFormat="1" applyFont="1" applyFill="1" applyBorder="1" applyAlignment="1">
      <alignment horizontal="center" vertical="center" wrapText="1"/>
    </xf>
    <xf numFmtId="0" fontId="1" fillId="0" borderId="29" xfId="2" applyNumberFormat="1" applyFont="1" applyFill="1" applyBorder="1" applyAlignment="1">
      <alignment horizontal="center" vertical="center" wrapText="1"/>
    </xf>
    <xf numFmtId="165" fontId="20" fillId="0" borderId="10" xfId="2" applyNumberFormat="1" applyFont="1" applyFill="1" applyBorder="1" applyAlignment="1">
      <alignment horizontal="center" vertical="center"/>
    </xf>
    <xf numFmtId="170" fontId="1" fillId="0" borderId="14" xfId="2" applyNumberFormat="1" applyFont="1" applyFill="1" applyBorder="1" applyAlignment="1">
      <alignment horizontal="center" vertical="center" wrapText="1"/>
    </xf>
    <xf numFmtId="169" fontId="1" fillId="0" borderId="14" xfId="2" applyNumberFormat="1" applyFont="1" applyFill="1" applyBorder="1" applyAlignment="1">
      <alignment horizontal="center" vertical="center" wrapText="1"/>
    </xf>
    <xf numFmtId="169" fontId="21" fillId="0" borderId="6" xfId="2" applyNumberFormat="1" applyFont="1" applyFill="1" applyBorder="1" applyAlignment="1">
      <alignment vertical="center" wrapText="1"/>
    </xf>
    <xf numFmtId="165" fontId="1" fillId="0" borderId="6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170" fontId="1" fillId="0" borderId="12" xfId="2" applyNumberFormat="1" applyFont="1" applyFill="1" applyBorder="1" applyAlignment="1">
      <alignment horizontal="center" vertical="center" wrapText="1"/>
    </xf>
    <xf numFmtId="169" fontId="1" fillId="0" borderId="12" xfId="2" applyNumberFormat="1" applyFont="1" applyFill="1" applyBorder="1" applyAlignment="1">
      <alignment horizontal="center" vertical="center" wrapText="1"/>
    </xf>
    <xf numFmtId="169" fontId="21" fillId="0" borderId="2" xfId="2" applyNumberFormat="1" applyFont="1" applyFill="1" applyBorder="1" applyAlignment="1">
      <alignment vertical="center" wrapText="1"/>
    </xf>
    <xf numFmtId="0" fontId="10" fillId="0" borderId="14" xfId="2" applyNumberFormat="1" applyFont="1" applyFill="1" applyBorder="1" applyAlignment="1">
      <alignment horizontal="center" vertical="center" wrapText="1"/>
    </xf>
    <xf numFmtId="0" fontId="10" fillId="0" borderId="15" xfId="2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70" fontId="1" fillId="0" borderId="20" xfId="0" applyNumberFormat="1" applyFont="1" applyFill="1" applyBorder="1">
      <alignment vertical="center"/>
      <protection locked="0" hidden="0"/>
    </xf>
    <xf numFmtId="167" fontId="1" fillId="0" borderId="20" xfId="0" applyNumberFormat="1" applyFont="1" applyFill="1" applyBorder="1">
      <alignment vertical="center"/>
      <protection locked="0" hidden="0"/>
    </xf>
    <xf numFmtId="170" fontId="1" fillId="0" borderId="20" xfId="0" applyNumberFormat="1" applyFont="1" applyFill="1" applyBorder="1" applyAlignment="1">
      <alignment horizontal="center" vertical="center"/>
      <protection locked="0" hidden="0"/>
    </xf>
    <xf numFmtId="168" fontId="1" fillId="0" borderId="0" xfId="0" applyNumberFormat="1" applyFill="1">
      <alignment vertical="center"/>
      <protection locked="0" hidden="0"/>
    </xf>
    <xf numFmtId="167" fontId="1" fillId="0" borderId="0" xfId="0" applyNumberFormat="1" applyFill="1">
      <alignment vertical="center"/>
      <protection locked="0" hidden="0"/>
    </xf>
    <xf numFmtId="169" fontId="21" fillId="0" borderId="21" xfId="0" applyNumberFormat="1" applyFont="1" applyFill="1" applyBorder="1" applyAlignment="1">
      <alignment horizontal="center" vertical="center"/>
    </xf>
    <xf numFmtId="170" fontId="1" fillId="0" borderId="2" xfId="0" applyNumberFormat="1" applyFont="1" applyFill="1" applyBorder="1">
      <alignment vertical="center"/>
      <protection locked="0" hidden="0"/>
    </xf>
    <xf numFmtId="167" fontId="1" fillId="0" borderId="2" xfId="0" applyNumberFormat="1" applyFont="1" applyFill="1" applyBorder="1">
      <alignment vertical="center"/>
      <protection locked="0" hidden="0"/>
    </xf>
    <xf numFmtId="170" fontId="1" fillId="0" borderId="2" xfId="0" applyNumberFormat="1" applyFont="1" applyFill="1" applyBorder="1" applyAlignment="1">
      <alignment horizontal="center" vertical="center"/>
      <protection locked="0" hidden="0"/>
    </xf>
    <xf numFmtId="169" fontId="21" fillId="0" borderId="10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>
      <alignment vertical="center"/>
      <protection locked="0" hidden="0"/>
    </xf>
    <xf numFmtId="0" fontId="1" fillId="0" borderId="0" xfId="0" applyFont="1" applyFill="1">
      <alignment vertical="center"/>
      <protection locked="0" hidden="0"/>
    </xf>
    <xf numFmtId="167" fontId="1" fillId="0" borderId="0" xfId="0" applyNumberFormat="1" applyFont="1" applyFill="1">
      <alignment vertical="center"/>
      <protection locked="0" hidden="0"/>
    </xf>
    <xf numFmtId="169" fontId="21" fillId="0" borderId="6" xfId="0" applyNumberFormat="1" applyFont="1" applyFill="1" applyBorder="1" applyAlignment="1">
      <alignment horizontal="center" vertical="center"/>
    </xf>
    <xf numFmtId="0" fontId="1" fillId="0" borderId="0" xfId="0" applyFill="1">
      <alignment vertical="center"/>
      <protection locked="0" hidden="0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2" xfId="2" applyNumberFormat="1" applyFont="1" applyFill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170" fontId="1" fillId="0" borderId="2" xfId="0" applyNumberFormat="1" applyFont="1" applyFill="1" applyBorder="1">
      <alignment vertical="center"/>
      <protection locked="0" hidden="0"/>
    </xf>
    <xf numFmtId="167" fontId="1" fillId="0" borderId="2" xfId="0" applyNumberFormat="1" applyFont="1" applyFill="1" applyBorder="1">
      <alignment vertical="center"/>
      <protection locked="0" hidden="0"/>
    </xf>
    <xf numFmtId="170" fontId="1" fillId="0" borderId="2" xfId="0" applyNumberFormat="1" applyFont="1" applyFill="1" applyBorder="1" applyAlignment="1">
      <alignment horizontal="center" vertical="center"/>
      <protection locked="0" hidden="0"/>
    </xf>
    <xf numFmtId="168" fontId="1" fillId="0" borderId="0" xfId="0" applyNumberFormat="1" applyFont="1" applyFill="1">
      <alignment vertical="center"/>
      <protection locked="0" hidden="0"/>
    </xf>
    <xf numFmtId="0" fontId="1" fillId="0" borderId="0" xfId="0" applyFont="1" applyFill="1">
      <alignment vertical="center"/>
      <protection locked="0" hidden="0"/>
    </xf>
    <xf numFmtId="167" fontId="1" fillId="0" borderId="0" xfId="0" applyNumberFormat="1" applyFont="1" applyFill="1">
      <alignment vertical="center"/>
      <protection locked="0" hidden="0"/>
    </xf>
    <xf numFmtId="169" fontId="21" fillId="0" borderId="11" xfId="0" applyNumberFormat="1" applyFont="1" applyFill="1" applyBorder="1" applyAlignment="1">
      <alignment horizontal="center" vertical="center"/>
    </xf>
    <xf numFmtId="169" fontId="1" fillId="0" borderId="0" xfId="0" applyNumberFormat="1" applyFill="1" applyBorder="1">
      <alignment vertical="center"/>
      <protection locked="0" hidden="0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65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65" fontId="1" fillId="0" borderId="2" xfId="2" applyNumberFormat="1" applyFont="1" applyFill="1" applyBorder="1" applyAlignment="1">
      <alignment horizontal="center" vertical="center"/>
    </xf>
    <xf numFmtId="0" fontId="1" fillId="0" borderId="4" xfId="2" applyNumberFormat="1" applyFont="1" applyFill="1" applyBorder="1" applyAlignment="1">
      <alignment horizontal="center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165" fontId="20" fillId="0" borderId="2" xfId="2" applyNumberFormat="1" applyFont="1" applyFill="1" applyBorder="1" applyAlignment="1">
      <alignment horizontal="center" vertical="center"/>
    </xf>
    <xf numFmtId="170" fontId="1" fillId="0" borderId="2" xfId="0" applyNumberFormat="1" applyFont="1" applyFill="1" applyBorder="1">
      <alignment vertical="center"/>
      <protection locked="0" hidden="0"/>
    </xf>
    <xf numFmtId="167" fontId="1" fillId="0" borderId="2" xfId="0" applyNumberFormat="1" applyFont="1" applyFill="1" applyBorder="1">
      <alignment vertical="center"/>
      <protection locked="0" hidden="0"/>
    </xf>
    <xf numFmtId="170" fontId="1" fillId="0" borderId="2" xfId="0" applyNumberFormat="1" applyFont="1" applyFill="1" applyBorder="1" applyAlignment="1">
      <alignment horizontal="center" vertical="center"/>
      <protection locked="0" hidden="0"/>
    </xf>
    <xf numFmtId="168" fontId="1" fillId="0" borderId="0" xfId="0" applyNumberFormat="1" applyFill="1">
      <alignment vertical="center"/>
      <protection locked="0" hidden="0"/>
    </xf>
    <xf numFmtId="167" fontId="1" fillId="0" borderId="0" xfId="0" applyNumberFormat="1" applyFill="1">
      <alignment vertical="center"/>
      <protection locked="0" hidden="0"/>
    </xf>
    <xf numFmtId="169" fontId="21" fillId="0" borderId="6" xfId="0" applyNumberFormat="1" applyFont="1" applyFill="1" applyBorder="1" applyAlignment="1">
      <alignment horizontal="center" vertical="center"/>
    </xf>
    <xf numFmtId="165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165" fontId="20" fillId="0" borderId="2" xfId="2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  <protection locked="0" hidden="0"/>
    </xf>
    <xf numFmtId="0" fontId="1" fillId="0" borderId="2" xfId="0" applyFont="1" applyFill="1" applyBorder="1" applyAlignment="1">
      <alignment horizontal="center" vertical="center"/>
      <protection locked="0" hidden="0"/>
    </xf>
    <xf numFmtId="0" fontId="1" fillId="0" borderId="11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  <protection locked="0" hidden="0"/>
    </xf>
    <xf numFmtId="0" fontId="1" fillId="0" borderId="2" xfId="0" applyFont="1" applyFill="1" applyBorder="1" applyAlignment="1">
      <alignment horizontal="center" vertical="center"/>
      <protection locked="0" hidden="0"/>
    </xf>
    <xf numFmtId="165" fontId="1" fillId="0" borderId="2" xfId="0" applyNumberFormat="1" applyFont="1" applyFill="1" applyBorder="1" applyAlignment="1">
      <alignment horizontal="center" vertical="center"/>
      <protection locked="0" hidden="0"/>
    </xf>
    <xf numFmtId="0" fontId="1" fillId="0" borderId="2" xfId="0" applyFont="1" applyFill="1" applyBorder="1" applyAlignment="1">
      <alignment horizontal="center" vertical="center"/>
      <protection locked="0" hidden="0"/>
    </xf>
    <xf numFmtId="169" fontId="21" fillId="0" borderId="11" xfId="0" applyNumberFormat="1" applyFont="1" applyFill="1" applyBorder="1" applyAlignment="1">
      <alignment horizontal="center" vertical="center"/>
    </xf>
    <xf numFmtId="170" fontId="1" fillId="0" borderId="6" xfId="0" applyNumberFormat="1" applyFont="1" applyFill="1" applyBorder="1">
      <alignment vertical="center"/>
      <protection locked="0" hidden="0"/>
    </xf>
    <xf numFmtId="167" fontId="1" fillId="0" borderId="6" xfId="0" applyNumberFormat="1" applyFont="1" applyFill="1" applyBorder="1">
      <alignment vertical="center"/>
      <protection locked="0" hidden="0"/>
    </xf>
    <xf numFmtId="170" fontId="1" fillId="0" borderId="6" xfId="0" applyNumberFormat="1" applyFont="1" applyFill="1" applyBorder="1" applyAlignment="1">
      <alignment horizontal="center" vertical="center"/>
      <protection locked="0" hidden="0"/>
    </xf>
    <xf numFmtId="0" fontId="1" fillId="0" borderId="6" xfId="0" applyFont="1" applyFill="1" applyBorder="1" applyAlignment="1">
      <alignment horizontal="center" vertical="center"/>
      <protection locked="0" hidden="0"/>
    </xf>
    <xf numFmtId="165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>
      <alignment vertical="center"/>
      <protection locked="0" hidden="0"/>
    </xf>
    <xf numFmtId="0" fontId="1" fillId="0" borderId="2" xfId="0" applyFont="1" applyFill="1" applyBorder="1">
      <alignment vertical="center"/>
      <protection locked="0" hidden="0"/>
    </xf>
    <xf numFmtId="169" fontId="1" fillId="0" borderId="6" xfId="0" applyNumberFormat="1" applyFont="1" applyFill="1" applyBorder="1" applyAlignment="1">
      <alignment horizontal="center" vertical="center"/>
      <protection locked="0" hidden="0"/>
    </xf>
    <xf numFmtId="0" fontId="1" fillId="0" borderId="10" xfId="0" applyFont="1" applyFill="1" applyBorder="1" applyAlignment="1">
      <alignment horizontal="center" vertical="center"/>
      <protection locked="0" hidden="0"/>
    </xf>
    <xf numFmtId="169" fontId="1" fillId="0" borderId="11" xfId="0" applyNumberFormat="1" applyFont="1" applyFill="1" applyBorder="1" applyAlignment="1">
      <alignment horizontal="center" vertical="center"/>
      <protection locked="0" hidden="0"/>
    </xf>
    <xf numFmtId="168" fontId="1" fillId="0" borderId="2" xfId="0" applyNumberFormat="1" applyFill="1" applyBorder="1">
      <alignment vertical="center"/>
      <protection locked="0" hidden="0"/>
    </xf>
    <xf numFmtId="0" fontId="1" fillId="0" borderId="2" xfId="0" applyFill="1" applyBorder="1">
      <alignment vertical="center"/>
      <protection locked="0" hidden="0"/>
    </xf>
    <xf numFmtId="167" fontId="1" fillId="0" borderId="2" xfId="0" applyNumberFormat="1" applyFill="1" applyBorder="1">
      <alignment vertical="center"/>
      <protection locked="0" hidden="0"/>
    </xf>
    <xf numFmtId="169" fontId="1" fillId="0" borderId="2" xfId="0" applyNumberFormat="1" applyFill="1" applyBorder="1" applyAlignment="1">
      <alignment horizontal="center" vertical="center"/>
      <protection locked="0" hidden="0"/>
    </xf>
    <xf numFmtId="0" fontId="20" fillId="0" borderId="2" xfId="4" applyFont="1" applyFill="1" applyBorder="1" applyAlignment="1">
      <alignment horizontal="center" vertical="center" wrapText="1"/>
    </xf>
    <xf numFmtId="169" fontId="1" fillId="0" borderId="6" xfId="0" applyNumberFormat="1" applyFill="1" applyBorder="1" applyAlignment="1">
      <alignment horizontal="center" vertical="center"/>
      <protection locked="0" hidden="0"/>
    </xf>
    <xf numFmtId="169" fontId="1" fillId="0" borderId="10" xfId="0" applyNumberFormat="1" applyFill="1" applyBorder="1" applyAlignment="1">
      <alignment horizontal="center" vertical="center"/>
      <protection locked="0" hidden="0"/>
    </xf>
    <xf numFmtId="169" fontId="1" fillId="0" borderId="11" xfId="0" applyNumberFormat="1" applyFill="1" applyBorder="1" applyAlignment="1">
      <alignment horizontal="center" vertical="center"/>
      <protection locked="0" hidden="0"/>
    </xf>
    <xf numFmtId="0" fontId="20" fillId="0" borderId="6" xfId="4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/>
      <protection locked="0" hidden="0"/>
    </xf>
    <xf numFmtId="0" fontId="1" fillId="0" borderId="2" xfId="0" applyNumberFormat="1" applyFont="1" applyFill="1" applyBorder="1">
      <alignment vertical="center"/>
    </xf>
    <xf numFmtId="0" fontId="20" fillId="0" borderId="3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1" fillId="0" borderId="0" xfId="0" applyFont="1">
      <alignment vertical="center"/>
      <protection locked="0" hidden="0"/>
    </xf>
    <xf numFmtId="0" fontId="24" fillId="0" borderId="6" xfId="5" applyFont="1" applyFill="1" applyBorder="1" applyAlignment="1">
      <alignment horizontal="center" vertical="center" wrapText="1"/>
      <protection locked="0" hidden="0"/>
    </xf>
    <xf numFmtId="0" fontId="32" fillId="0" borderId="6" xfId="5" applyFont="1" applyFill="1" applyBorder="1" applyAlignment="1">
      <alignment horizontal="center" vertical="center" wrapText="1"/>
      <protection locked="0" hidden="0"/>
    </xf>
    <xf numFmtId="165" fontId="20" fillId="0" borderId="6" xfId="5" applyNumberFormat="1" applyFont="1" applyFill="1" applyBorder="1" applyAlignment="1">
      <alignment horizontal="center" vertical="center" wrapText="1"/>
      <protection locked="0" hidden="0"/>
    </xf>
    <xf numFmtId="166" fontId="20" fillId="0" borderId="6" xfId="1" applyNumberFormat="1" applyFont="1" applyFill="1" applyBorder="1" applyAlignment="1">
      <alignment horizontal="center" vertical="center" wrapText="1"/>
      <protection locked="0" hidden="0"/>
    </xf>
    <xf numFmtId="0" fontId="20" fillId="0" borderId="6" xfId="0" applyFont="1" applyBorder="1" applyAlignment="1">
      <alignment horizontal="center" vertical="center" wrapText="1"/>
      <protection locked="0" hidden="0"/>
    </xf>
    <xf numFmtId="166" fontId="1" fillId="0" borderId="6" xfId="0" applyNumberFormat="1" applyFont="1" applyBorder="1" applyAlignment="1">
      <alignment horizontal="center" vertical="center" wrapText="1"/>
      <protection locked="0" hidden="0"/>
    </xf>
    <xf numFmtId="0" fontId="1" fillId="0" borderId="12" xfId="0" applyFont="1" applyFill="1" applyBorder="1" applyAlignment="1">
      <alignment horizontal="center" vertical="center" wrapText="1"/>
    </xf>
    <xf numFmtId="0" fontId="1" fillId="0" borderId="26" xfId="0" applyBorder="1">
      <alignment vertical="center"/>
    </xf>
    <xf numFmtId="0" fontId="1" fillId="0" borderId="2" xfId="0" applyBorder="1">
      <alignment vertical="center"/>
    </xf>
    <xf numFmtId="0" fontId="32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" fillId="0" borderId="30" xfId="0" applyBorder="1">
      <alignment vertical="center"/>
    </xf>
    <xf numFmtId="0" fontId="1" fillId="0" borderId="6" xfId="0" applyBorder="1">
      <alignment vertical="center"/>
    </xf>
    <xf numFmtId="0" fontId="32" fillId="0" borderId="6" xfId="0" applyFont="1" applyBorder="1">
      <alignment vertical="center"/>
    </xf>
    <xf numFmtId="0" fontId="32" fillId="0" borderId="12" xfId="0" applyFont="1" applyBorder="1" applyAlignment="1">
      <alignment horizontal="left" vertical="center" wrapText="1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0" fontId="1" fillId="0" borderId="2" xfId="0" applyBorder="1" applyAlignment="1">
      <alignment horizontal="left" vertical="center" wrapText="1"/>
    </xf>
    <xf numFmtId="0" fontId="1" fillId="0" borderId="2" xfId="0" applyBorder="1" applyAlignment="1">
      <alignment horizontal="center" vertical="center" wrapText="1"/>
    </xf>
    <xf numFmtId="0" fontId="1" fillId="0" borderId="2" xfId="0" applyBorder="1" applyAlignment="1">
      <alignment horizontal="left" vertical="center"/>
    </xf>
  </cellXfs>
  <cellStyles count="6">
    <cellStyle name="常规" xfId="0" builtinId="0"/>
    <cellStyle name="常规_任课" xfId="1"/>
    <cellStyle name="常规 2" xfId="2"/>
    <cellStyle name="常规_Sheet1" xfId="3"/>
    <cellStyle name="常规 10" xfId="4"/>
    <cellStyle name="常规_副本课务20110115" xfId="5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www.wps.cn/officeDocument/2020/cellImage" Target="cellimages.xml"/><Relationship Id="rId8" Type="http://schemas.openxmlformats.org/officeDocument/2006/relationships/sharedStrings" Target="sharedStrings.xml"/><Relationship Id="rId9" Type="http://schemas.openxmlformats.org/officeDocument/2006/relationships/styles" Target="styles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07"/>
  <sheetViews>
    <sheetView workbookViewId="0" topLeftCell="A25">
      <selection activeCell="I44" sqref="I44"/>
    </sheetView>
  </sheetViews>
  <sheetFormatPr defaultRowHeight="15.6" defaultColWidth="9"/>
  <cols>
    <col min="1" max="1" customWidth="1" width="13.582031" style="0"/>
    <col min="3" max="3" customWidth="1" width="11.921875" style="0"/>
    <col min="4" max="4" customWidth="1" width="6.5" style="0"/>
    <col min="5" max="5" customWidth="1" width="7.3320312" style="1"/>
    <col min="6" max="6" customWidth="1" width="7.5" style="0"/>
    <col min="7" max="7" customWidth="1" width="7.3320312" style="1"/>
    <col min="8" max="8" customWidth="1" width="9.5" style="0"/>
    <col min="9" max="9" customWidth="1" width="9.765625" style="1"/>
    <col min="10" max="10" customWidth="1" width="17.398438" style="0"/>
  </cols>
  <sheetData>
    <row r="1" spans="8:8" s="2" ht="57.0" customFormat="1" customHeight="1">
      <c r="A1" s="3" t="s">
        <v>0</v>
      </c>
      <c r="B1" s="4"/>
      <c r="C1" s="4"/>
      <c r="D1" s="4"/>
      <c r="E1" s="5"/>
      <c r="F1" s="4"/>
      <c r="G1" s="5"/>
      <c r="H1" s="4"/>
      <c r="I1" s="5"/>
      <c r="J1" s="4"/>
    </row>
    <row r="2" spans="8:8" s="2" ht="28.5" customFormat="1" customHeight="1">
      <c r="A2" s="6" t="s">
        <v>1</v>
      </c>
      <c r="B2" s="7"/>
      <c r="C2" s="7"/>
      <c r="D2" s="7"/>
      <c r="E2" s="8"/>
      <c r="F2" s="7"/>
      <c r="G2" s="8"/>
      <c r="H2" s="7"/>
      <c r="I2" s="8"/>
      <c r="J2" s="7"/>
    </row>
    <row r="3" spans="8:8" s="2" ht="18.0" customFormat="1" customHeight="1">
      <c r="A3" s="9" t="s">
        <v>2</v>
      </c>
      <c r="B3" s="9"/>
      <c r="C3" s="9"/>
      <c r="D3" s="9"/>
      <c r="E3" s="10"/>
      <c r="F3" s="9"/>
      <c r="G3" s="10"/>
      <c r="H3" s="9"/>
      <c r="I3" s="10"/>
      <c r="J3" s="9"/>
    </row>
    <row r="4" spans="8:8" s="2" ht="20.25" customFormat="1" customHeight="1">
      <c r="A4" s="11" t="s">
        <v>3</v>
      </c>
      <c r="B4" s="12" t="s">
        <v>4</v>
      </c>
      <c r="C4" s="13" t="s">
        <v>5</v>
      </c>
      <c r="D4" s="14"/>
      <c r="E4" s="15" t="s">
        <v>6</v>
      </c>
      <c r="F4" s="16"/>
      <c r="G4" s="15" t="s">
        <v>7</v>
      </c>
      <c r="H4" s="14"/>
      <c r="I4" s="17" t="s">
        <v>8</v>
      </c>
      <c r="J4" s="12" t="s">
        <v>9</v>
      </c>
    </row>
    <row r="5" spans="8:8" s="2" ht="25.5" customFormat="1" customHeight="1">
      <c r="A5" s="11"/>
      <c r="B5" s="12"/>
      <c r="C5" s="18" t="s">
        <v>10</v>
      </c>
      <c r="D5" s="18" t="s">
        <v>11</v>
      </c>
      <c r="E5" s="19" t="s">
        <v>10</v>
      </c>
      <c r="F5" s="18" t="s">
        <v>11</v>
      </c>
      <c r="G5" s="19" t="s">
        <v>10</v>
      </c>
      <c r="H5" s="18" t="s">
        <v>11</v>
      </c>
      <c r="I5" s="17"/>
      <c r="J5" s="12"/>
    </row>
    <row r="6" spans="8:8" s="20" ht="24.0" customFormat="1" customHeight="1">
      <c r="A6" s="21">
        <v>1.986230323E9</v>
      </c>
      <c r="B6" s="22" t="s">
        <v>12</v>
      </c>
      <c r="C6" s="23">
        <v>61.4</v>
      </c>
      <c r="D6" s="24">
        <v>0.0</v>
      </c>
      <c r="E6" s="23">
        <v>141.2</v>
      </c>
      <c r="F6" s="23">
        <v>14.0</v>
      </c>
      <c r="G6" s="23">
        <v>202.6</v>
      </c>
      <c r="H6" s="23">
        <f t="shared" si="0" ref="H6:H22">D6+F6</f>
        <v>14.0</v>
      </c>
      <c r="I6" s="25">
        <f t="shared" si="1" ref="I6:I42">G6+H6</f>
        <v>216.6</v>
      </c>
      <c r="J6" s="26" t="s">
        <v>13</v>
      </c>
    </row>
    <row r="7" spans="8:8" s="20" ht="19.0" customFormat="1" customHeight="1">
      <c r="A7" s="27">
        <v>1.995230325E9</v>
      </c>
      <c r="B7" s="26" t="s">
        <v>14</v>
      </c>
      <c r="C7" s="23">
        <v>257.4</v>
      </c>
      <c r="D7" s="24">
        <v>7.0</v>
      </c>
      <c r="E7" s="23">
        <v>213.0</v>
      </c>
      <c r="F7" s="23">
        <v>17.0</v>
      </c>
      <c r="G7" s="23">
        <v>470.4</v>
      </c>
      <c r="H7" s="23">
        <f t="shared" si="0"/>
        <v>24.0</v>
      </c>
      <c r="I7" s="25">
        <f t="shared" si="1"/>
        <v>494.4</v>
      </c>
      <c r="J7" s="21" t="s">
        <v>15</v>
      </c>
    </row>
    <row r="8" spans="8:8" s="20" ht="15.6" customFormat="1">
      <c r="A8" s="21">
        <v>2.002230326E9</v>
      </c>
      <c r="B8" s="22" t="s">
        <v>16</v>
      </c>
      <c r="C8" s="23">
        <v>263.4</v>
      </c>
      <c r="D8" s="24">
        <v>3.0</v>
      </c>
      <c r="E8" s="23">
        <v>207.1</v>
      </c>
      <c r="F8" s="23">
        <v>19.0</v>
      </c>
      <c r="G8" s="23">
        <v>470.5</v>
      </c>
      <c r="H8" s="23">
        <f t="shared" si="0"/>
        <v>22.0</v>
      </c>
      <c r="I8" s="25">
        <f t="shared" si="1"/>
        <v>492.5</v>
      </c>
      <c r="J8" s="27"/>
    </row>
    <row r="9" spans="8:8" s="20" ht="15.6" customFormat="1">
      <c r="A9" s="21">
        <v>1.999230329E9</v>
      </c>
      <c r="B9" s="22" t="s">
        <v>17</v>
      </c>
      <c r="C9" s="23">
        <v>191.0</v>
      </c>
      <c r="D9" s="24">
        <v>0.0</v>
      </c>
      <c r="E9" s="23">
        <v>0.0</v>
      </c>
      <c r="F9" s="23">
        <v>0.0</v>
      </c>
      <c r="G9" s="23">
        <v>191.0</v>
      </c>
      <c r="H9" s="23">
        <f t="shared" si="0"/>
        <v>0.0</v>
      </c>
      <c r="I9" s="25">
        <f t="shared" si="1"/>
        <v>191.0</v>
      </c>
      <c r="J9" s="26" t="s">
        <v>18</v>
      </c>
    </row>
    <row r="10" spans="8:8" s="20" ht="15.6" customFormat="1">
      <c r="A10" s="21">
        <v>2.00423033E9</v>
      </c>
      <c r="B10" s="22" t="s">
        <v>19</v>
      </c>
      <c r="C10" s="23">
        <v>261.7</v>
      </c>
      <c r="D10" s="24">
        <v>3.0</v>
      </c>
      <c r="E10" s="23">
        <v>206.4</v>
      </c>
      <c r="F10" s="23">
        <v>23.0</v>
      </c>
      <c r="G10" s="23">
        <v>468.1</v>
      </c>
      <c r="H10" s="23">
        <f t="shared" si="0"/>
        <v>26.0</v>
      </c>
      <c r="I10" s="25">
        <f t="shared" si="1"/>
        <v>494.1</v>
      </c>
      <c r="J10" s="21"/>
    </row>
    <row r="11" spans="8:8" s="20" ht="15.6" customFormat="1">
      <c r="A11" s="21">
        <v>2.006230337E9</v>
      </c>
      <c r="B11" s="22" t="s">
        <v>20</v>
      </c>
      <c r="C11" s="23">
        <v>156.3</v>
      </c>
      <c r="D11" s="24">
        <v>14.5</v>
      </c>
      <c r="E11" s="23">
        <v>171.0</v>
      </c>
      <c r="F11" s="23">
        <v>74.0</v>
      </c>
      <c r="G11" s="23">
        <v>327.3</v>
      </c>
      <c r="H11" s="23">
        <f t="shared" si="0"/>
        <v>88.5</v>
      </c>
      <c r="I11" s="25">
        <f t="shared" si="1"/>
        <v>415.8</v>
      </c>
      <c r="J11" s="21"/>
    </row>
    <row r="12" spans="8:8" s="20" ht="15.6" customFormat="1">
      <c r="A12" s="21">
        <v>2.004230338E9</v>
      </c>
      <c r="B12" s="22" t="s">
        <v>21</v>
      </c>
      <c r="C12" s="23">
        <v>273.5</v>
      </c>
      <c r="D12" s="24">
        <v>3.0</v>
      </c>
      <c r="E12" s="23">
        <v>208.0</v>
      </c>
      <c r="F12" s="23">
        <v>19.0</v>
      </c>
      <c r="G12" s="23">
        <v>481.5</v>
      </c>
      <c r="H12" s="23">
        <f t="shared" si="0"/>
        <v>22.0</v>
      </c>
      <c r="I12" s="25">
        <f t="shared" si="1"/>
        <v>503.5</v>
      </c>
      <c r="J12" s="21"/>
    </row>
    <row r="13" spans="8:8" s="20" ht="15.6" customFormat="1">
      <c r="A13" s="21">
        <v>1.995230339E9</v>
      </c>
      <c r="B13" s="22" t="s">
        <v>22</v>
      </c>
      <c r="C13" s="23">
        <v>273.8</v>
      </c>
      <c r="D13" s="24">
        <v>0.0</v>
      </c>
      <c r="E13" s="23">
        <v>133.9</v>
      </c>
      <c r="F13" s="23">
        <v>10.0</v>
      </c>
      <c r="G13" s="23">
        <v>407.7</v>
      </c>
      <c r="H13" s="23">
        <f t="shared" si="0"/>
        <v>10.0</v>
      </c>
      <c r="I13" s="25">
        <f t="shared" si="1"/>
        <v>417.7</v>
      </c>
      <c r="J13" s="21"/>
    </row>
    <row r="14" spans="8:8" s="20" ht="15.6" customFormat="1">
      <c r="A14" s="21">
        <v>2.011230342E9</v>
      </c>
      <c r="B14" s="22" t="s">
        <v>23</v>
      </c>
      <c r="C14" s="23">
        <v>284.4</v>
      </c>
      <c r="D14" s="24">
        <v>9.5</v>
      </c>
      <c r="E14" s="23">
        <v>0.0</v>
      </c>
      <c r="F14" s="23">
        <v>0.0</v>
      </c>
      <c r="G14" s="23">
        <v>284.4</v>
      </c>
      <c r="H14" s="23">
        <f t="shared" si="0"/>
        <v>9.5</v>
      </c>
      <c r="I14" s="25">
        <f t="shared" si="1"/>
        <v>293.9</v>
      </c>
      <c r="J14" s="22" t="s">
        <v>24</v>
      </c>
    </row>
    <row r="15" spans="8:8" s="20" ht="15.6" customFormat="1">
      <c r="A15" s="21">
        <v>2.012230343E9</v>
      </c>
      <c r="B15" s="22" t="s">
        <v>25</v>
      </c>
      <c r="C15" s="23">
        <v>268.1</v>
      </c>
      <c r="D15" s="24">
        <v>9.0</v>
      </c>
      <c r="E15" s="23">
        <v>212.4</v>
      </c>
      <c r="F15" s="23">
        <v>15.0</v>
      </c>
      <c r="G15" s="23">
        <v>480.5</v>
      </c>
      <c r="H15" s="23">
        <f t="shared" si="0"/>
        <v>24.0</v>
      </c>
      <c r="I15" s="25">
        <f t="shared" si="1"/>
        <v>504.5</v>
      </c>
      <c r="J15" s="21"/>
    </row>
    <row r="16" spans="8:8" s="20" ht="15.6" customFormat="1">
      <c r="A16" s="21">
        <v>2.019230528E9</v>
      </c>
      <c r="B16" s="22" t="s">
        <v>26</v>
      </c>
      <c r="C16" s="23">
        <v>149.4</v>
      </c>
      <c r="D16" s="24">
        <v>0.0</v>
      </c>
      <c r="E16" s="23">
        <v>0.0</v>
      </c>
      <c r="F16" s="23">
        <v>0.0</v>
      </c>
      <c r="G16" s="23">
        <v>149.4</v>
      </c>
      <c r="H16" s="23">
        <f t="shared" si="0"/>
        <v>0.0</v>
      </c>
      <c r="I16" s="25">
        <f t="shared" si="1"/>
        <v>149.4</v>
      </c>
      <c r="J16" s="26" t="s">
        <v>27</v>
      </c>
    </row>
    <row r="17" spans="8:8" s="20" ht="15.6" customFormat="1">
      <c r="A17" s="21">
        <v>2.021350605E9</v>
      </c>
      <c r="B17" s="22" t="s">
        <v>28</v>
      </c>
      <c r="C17" s="28">
        <v>174.4</v>
      </c>
      <c r="D17" s="24">
        <v>73.0</v>
      </c>
      <c r="E17" s="23">
        <v>203.7</v>
      </c>
      <c r="F17" s="23">
        <v>17.5</v>
      </c>
      <c r="G17" s="28">
        <v>378.1</v>
      </c>
      <c r="H17" s="23">
        <f t="shared" si="0"/>
        <v>90.5</v>
      </c>
      <c r="I17" s="25">
        <f t="shared" si="1"/>
        <v>468.6</v>
      </c>
      <c r="J17" s="23"/>
    </row>
    <row r="18" spans="8:8" s="20" ht="15.6" customFormat="1">
      <c r="A18" s="21">
        <v>2.022350664E9</v>
      </c>
      <c r="B18" s="22" t="s">
        <v>29</v>
      </c>
      <c r="C18" s="23">
        <v>271.6</v>
      </c>
      <c r="D18" s="24">
        <v>5.0</v>
      </c>
      <c r="E18" s="25">
        <v>223.5</v>
      </c>
      <c r="F18" s="23">
        <v>13.5</v>
      </c>
      <c r="G18" s="23">
        <v>495.1</v>
      </c>
      <c r="H18" s="23">
        <f t="shared" si="0"/>
        <v>18.5</v>
      </c>
      <c r="I18" s="25">
        <f t="shared" si="1"/>
        <v>513.6</v>
      </c>
      <c r="J18" s="29"/>
    </row>
    <row r="19" spans="8:8" s="20" ht="15.6" customFormat="1">
      <c r="A19" s="21">
        <v>2.022350665E9</v>
      </c>
      <c r="B19" s="22" t="s">
        <v>30</v>
      </c>
      <c r="C19" s="30">
        <v>0.0</v>
      </c>
      <c r="D19" s="24">
        <v>0.0</v>
      </c>
      <c r="E19" s="23">
        <v>230.4</v>
      </c>
      <c r="F19" s="23">
        <v>13.0</v>
      </c>
      <c r="G19" s="30">
        <v>230.4</v>
      </c>
      <c r="H19" s="23">
        <f t="shared" si="0"/>
        <v>13.0</v>
      </c>
      <c r="I19" s="25">
        <f t="shared" si="1"/>
        <v>243.4</v>
      </c>
      <c r="J19" s="31" t="s">
        <v>31</v>
      </c>
    </row>
    <row r="20" spans="8:8" s="20" ht="15.6" customFormat="1">
      <c r="A20" s="27">
        <v>2.023350698E9</v>
      </c>
      <c r="B20" s="22" t="s">
        <v>32</v>
      </c>
      <c r="C20" s="30">
        <v>217.7</v>
      </c>
      <c r="D20" s="24">
        <v>7.5</v>
      </c>
      <c r="E20" s="23">
        <v>230.9</v>
      </c>
      <c r="F20" s="23">
        <v>12.0</v>
      </c>
      <c r="G20" s="30">
        <v>448.6</v>
      </c>
      <c r="H20" s="23">
        <f t="shared" si="0"/>
        <v>19.5</v>
      </c>
      <c r="I20" s="25">
        <f t="shared" si="1"/>
        <v>468.1</v>
      </c>
      <c r="J20" s="23"/>
    </row>
    <row r="21" spans="8:8" s="20" ht="15.6" customFormat="1">
      <c r="A21" s="21">
        <v>2.00723034E9</v>
      </c>
      <c r="B21" s="22" t="s">
        <v>33</v>
      </c>
      <c r="C21" s="30">
        <v>287.3</v>
      </c>
      <c r="D21" s="24">
        <v>7.5</v>
      </c>
      <c r="E21" s="23">
        <v>234.1</v>
      </c>
      <c r="F21" s="23">
        <v>23.5</v>
      </c>
      <c r="G21" s="30">
        <v>521.4</v>
      </c>
      <c r="H21" s="23">
        <f t="shared" si="0"/>
        <v>31.0</v>
      </c>
      <c r="I21" s="25">
        <f t="shared" si="1"/>
        <v>552.4</v>
      </c>
      <c r="J21" s="23"/>
    </row>
    <row r="22" spans="8:8" s="20" ht="15.6" customFormat="1">
      <c r="A22" s="21">
        <v>2.019110514E9</v>
      </c>
      <c r="B22" s="22" t="s">
        <v>34</v>
      </c>
      <c r="C22" s="23">
        <v>272.9</v>
      </c>
      <c r="D22" s="24">
        <v>4.0</v>
      </c>
      <c r="E22" s="23">
        <v>204.7</v>
      </c>
      <c r="F22" s="23">
        <v>21.0</v>
      </c>
      <c r="G22" s="23">
        <v>477.6</v>
      </c>
      <c r="H22" s="23">
        <f t="shared" si="0"/>
        <v>25.0</v>
      </c>
      <c r="I22" s="25">
        <f t="shared" si="1"/>
        <v>502.6</v>
      </c>
      <c r="J22" s="31"/>
    </row>
    <row r="23" spans="8:8" s="32" ht="15.6" customFormat="1">
      <c r="A23" s="33">
        <v>1.992230348E9</v>
      </c>
      <c r="B23" s="34" t="s">
        <v>35</v>
      </c>
      <c r="C23" s="35">
        <v>178.8</v>
      </c>
      <c r="D23" s="36">
        <v>16.5</v>
      </c>
      <c r="E23" s="35">
        <v>172.4</v>
      </c>
      <c r="F23" s="35">
        <v>17.0</v>
      </c>
      <c r="G23" s="35">
        <f t="shared" si="2" ref="G23:G28">C23+E23</f>
        <v>351.20000000000005</v>
      </c>
      <c r="H23" s="35">
        <f t="shared" si="3" ref="H23:H28">D23+F23</f>
        <v>33.5</v>
      </c>
      <c r="I23" s="37">
        <f t="shared" si="1"/>
        <v>384.7</v>
      </c>
      <c r="J23" s="38"/>
    </row>
    <row r="24" spans="8:8" s="32" ht="15.6" customFormat="1">
      <c r="A24" s="33">
        <v>2.022350661E9</v>
      </c>
      <c r="B24" s="34" t="s">
        <v>36</v>
      </c>
      <c r="C24" s="35">
        <v>194.9</v>
      </c>
      <c r="D24" s="36">
        <v>28.0</v>
      </c>
      <c r="E24" s="39">
        <v>231.1</v>
      </c>
      <c r="F24" s="35">
        <v>23.0</v>
      </c>
      <c r="G24" s="35">
        <f t="shared" si="2"/>
        <v>426.0</v>
      </c>
      <c r="H24" s="35">
        <f t="shared" si="3"/>
        <v>51.0</v>
      </c>
      <c r="I24" s="37">
        <f t="shared" si="1"/>
        <v>477.0</v>
      </c>
      <c r="J24" s="38"/>
    </row>
    <row r="25" spans="8:8" s="32" ht="15.6" customFormat="1">
      <c r="A25" s="33">
        <v>2.023350696E9</v>
      </c>
      <c r="B25" s="34" t="s">
        <v>37</v>
      </c>
      <c r="C25" s="35">
        <v>203.2</v>
      </c>
      <c r="D25" s="36">
        <v>17.0</v>
      </c>
      <c r="E25" s="39">
        <v>212.1</v>
      </c>
      <c r="F25" s="35">
        <v>17.5</v>
      </c>
      <c r="G25" s="35">
        <f t="shared" si="2"/>
        <v>415.29999999999995</v>
      </c>
      <c r="H25" s="35">
        <f t="shared" si="3"/>
        <v>34.5</v>
      </c>
      <c r="I25" s="37">
        <f t="shared" si="1"/>
        <v>449.8</v>
      </c>
      <c r="J25" s="38"/>
    </row>
    <row r="26" spans="8:8" s="32" ht="15.6" customFormat="1">
      <c r="A26" s="33">
        <v>2.021350603E9</v>
      </c>
      <c r="B26" s="34" t="s">
        <v>38</v>
      </c>
      <c r="C26" s="35">
        <v>235.5</v>
      </c>
      <c r="D26" s="36">
        <v>14.5</v>
      </c>
      <c r="E26" s="39">
        <v>276.5</v>
      </c>
      <c r="F26" s="35">
        <v>32.5</v>
      </c>
      <c r="G26" s="35">
        <f t="shared" si="2"/>
        <v>512.0</v>
      </c>
      <c r="H26" s="35">
        <f t="shared" si="3"/>
        <v>47.0</v>
      </c>
      <c r="I26" s="37">
        <f t="shared" si="1"/>
        <v>559.0</v>
      </c>
      <c r="J26" s="38"/>
    </row>
    <row r="27" spans="8:8" s="32" ht="15.6" customFormat="1">
      <c r="A27" s="33">
        <v>2.022350662E9</v>
      </c>
      <c r="B27" s="40" t="s">
        <v>39</v>
      </c>
      <c r="C27" s="35">
        <v>265.4</v>
      </c>
      <c r="D27" s="36">
        <v>25.5</v>
      </c>
      <c r="E27" s="35">
        <v>279.5</v>
      </c>
      <c r="F27" s="35">
        <v>21.5</v>
      </c>
      <c r="G27" s="35">
        <f t="shared" si="2"/>
        <v>544.9</v>
      </c>
      <c r="H27" s="35">
        <f t="shared" si="3"/>
        <v>47.0</v>
      </c>
      <c r="I27" s="37">
        <f t="shared" si="1"/>
        <v>591.9</v>
      </c>
      <c r="J27" s="38"/>
    </row>
    <row r="28" spans="8:8" s="32" ht="15.6" customFormat="1">
      <c r="A28" s="41">
        <v>1.988230333E9</v>
      </c>
      <c r="B28" s="34" t="s">
        <v>40</v>
      </c>
      <c r="C28" s="35">
        <v>44.0888888888889</v>
      </c>
      <c r="D28" s="35">
        <v>0.0</v>
      </c>
      <c r="E28" s="35">
        <v>0.0</v>
      </c>
      <c r="F28" s="35">
        <v>0.0</v>
      </c>
      <c r="G28" s="35">
        <f t="shared" si="2"/>
        <v>44.0888888888889</v>
      </c>
      <c r="H28" s="35">
        <f t="shared" si="3"/>
        <v>0.0</v>
      </c>
      <c r="I28" s="37">
        <f t="shared" si="1"/>
        <v>44.0888888888889</v>
      </c>
      <c r="J28" s="38"/>
    </row>
    <row r="29" spans="8:8" s="42" ht="15.6" customFormat="1">
      <c r="A29" s="41">
        <v>1.992230334E9</v>
      </c>
      <c r="B29" s="34" t="s">
        <v>41</v>
      </c>
      <c r="C29" s="35">
        <v>212.977777777778</v>
      </c>
      <c r="D29" s="36">
        <v>0.0</v>
      </c>
      <c r="E29" s="35">
        <v>149.3</v>
      </c>
      <c r="F29" s="35">
        <v>0.0</v>
      </c>
      <c r="G29" s="35">
        <f t="shared" si="4" ref="G29:G44">C29+E29</f>
        <v>362.277777777778</v>
      </c>
      <c r="H29" s="35">
        <f t="shared" si="5" ref="H29:H44">D29+F29</f>
        <v>0.0</v>
      </c>
      <c r="I29" s="37">
        <f t="shared" si="1"/>
        <v>362.277777777778</v>
      </c>
      <c r="J29" s="43"/>
    </row>
    <row r="30" spans="8:8" s="42" ht="15.6" customFormat="1">
      <c r="A30" s="41">
        <v>2.002230331E9</v>
      </c>
      <c r="B30" s="34" t="s">
        <v>42</v>
      </c>
      <c r="C30" s="35">
        <v>157.937777777778</v>
      </c>
      <c r="D30" s="36">
        <v>9.0</v>
      </c>
      <c r="E30" s="35">
        <v>204.4</v>
      </c>
      <c r="F30" s="35">
        <v>12.0</v>
      </c>
      <c r="G30" s="35">
        <f t="shared" si="4"/>
        <v>362.337777777778</v>
      </c>
      <c r="H30" s="35">
        <f t="shared" si="5"/>
        <v>21.0</v>
      </c>
      <c r="I30" s="37">
        <f t="shared" si="1"/>
        <v>383.337777777778</v>
      </c>
      <c r="J30" s="43"/>
    </row>
    <row r="31" spans="8:8" s="42" ht="15.6" customFormat="1">
      <c r="A31" s="41">
        <v>2.019230507E9</v>
      </c>
      <c r="B31" s="34" t="s">
        <v>43</v>
      </c>
      <c r="C31" s="35">
        <v>209.777777777778</v>
      </c>
      <c r="D31" s="36">
        <v>10.0</v>
      </c>
      <c r="E31" s="35">
        <v>160.0</v>
      </c>
      <c r="F31" s="35">
        <v>16.0</v>
      </c>
      <c r="G31" s="35">
        <f t="shared" si="4"/>
        <v>369.777777777778</v>
      </c>
      <c r="H31" s="35">
        <f t="shared" si="5"/>
        <v>26.0</v>
      </c>
      <c r="I31" s="37">
        <f t="shared" si="1"/>
        <v>395.777777777778</v>
      </c>
      <c r="J31" s="43"/>
    </row>
    <row r="32" spans="8:8" s="42" ht="15.6" customFormat="1">
      <c r="A32" s="41">
        <v>2.020230554E9</v>
      </c>
      <c r="B32" s="34" t="s">
        <v>44</v>
      </c>
      <c r="C32" s="35">
        <v>279.68</v>
      </c>
      <c r="D32" s="36">
        <v>0.0</v>
      </c>
      <c r="E32" s="35">
        <v>184.3</v>
      </c>
      <c r="F32" s="35">
        <v>11.0</v>
      </c>
      <c r="G32" s="35">
        <f t="shared" si="4"/>
        <v>463.98</v>
      </c>
      <c r="H32" s="35">
        <f t="shared" si="5"/>
        <v>11.0</v>
      </c>
      <c r="I32" s="37">
        <f t="shared" si="1"/>
        <v>474.98</v>
      </c>
      <c r="J32" s="43"/>
    </row>
    <row r="33" spans="8:8" s="42" ht="15.6" customFormat="1">
      <c r="A33" s="41">
        <v>2.020230555E9</v>
      </c>
      <c r="B33" s="34" t="s">
        <v>45</v>
      </c>
      <c r="C33" s="35">
        <v>192.0</v>
      </c>
      <c r="D33" s="36">
        <v>14.0</v>
      </c>
      <c r="E33" s="35">
        <v>144.0</v>
      </c>
      <c r="F33" s="35">
        <v>12.0</v>
      </c>
      <c r="G33" s="35">
        <f t="shared" si="4"/>
        <v>336.0</v>
      </c>
      <c r="H33" s="35">
        <f t="shared" si="5"/>
        <v>26.0</v>
      </c>
      <c r="I33" s="37">
        <f t="shared" si="1"/>
        <v>362.0</v>
      </c>
      <c r="J33" s="43"/>
    </row>
    <row r="34" spans="8:8" s="42" ht="15.6" customFormat="1">
      <c r="A34" s="41">
        <v>2.021350604E9</v>
      </c>
      <c r="B34" s="34" t="s">
        <v>46</v>
      </c>
      <c r="C34" s="35">
        <v>202.666666666667</v>
      </c>
      <c r="D34" s="36">
        <v>12.0</v>
      </c>
      <c r="E34" s="35">
        <v>168.0</v>
      </c>
      <c r="F34" s="35">
        <v>12.0</v>
      </c>
      <c r="G34" s="35">
        <f t="shared" si="4"/>
        <v>370.66666666666697</v>
      </c>
      <c r="H34" s="35">
        <f t="shared" si="5"/>
        <v>24.0</v>
      </c>
      <c r="I34" s="37">
        <f t="shared" si="1"/>
        <v>394.666666666667</v>
      </c>
      <c r="J34" s="43"/>
    </row>
    <row r="35" spans="8:8" s="42" ht="15.6" customFormat="1">
      <c r="A35" s="41">
        <v>2.022350663E9</v>
      </c>
      <c r="B35" s="34" t="s">
        <v>47</v>
      </c>
      <c r="C35" s="35">
        <v>206.222222222222</v>
      </c>
      <c r="D35" s="36">
        <v>10.0</v>
      </c>
      <c r="E35" s="35">
        <v>226.1</v>
      </c>
      <c r="F35" s="35">
        <v>15.0</v>
      </c>
      <c r="G35" s="35">
        <f t="shared" si="4"/>
        <v>432.32222222222197</v>
      </c>
      <c r="H35" s="35">
        <f t="shared" si="5"/>
        <v>25.0</v>
      </c>
      <c r="I35" s="37">
        <f t="shared" si="1"/>
        <v>457.322222222222</v>
      </c>
      <c r="J35" s="43"/>
    </row>
    <row r="36" spans="8:8" s="42" ht="15.6" customFormat="1">
      <c r="A36" s="41">
        <v>2.023350697E9</v>
      </c>
      <c r="B36" s="34" t="s">
        <v>48</v>
      </c>
      <c r="C36" s="35">
        <v>221.511111111111</v>
      </c>
      <c r="D36" s="36">
        <v>1.0</v>
      </c>
      <c r="E36" s="35">
        <v>176.7</v>
      </c>
      <c r="F36" s="35">
        <v>12.0</v>
      </c>
      <c r="G36" s="35">
        <f t="shared" si="4"/>
        <v>398.211111111111</v>
      </c>
      <c r="H36" s="35">
        <f t="shared" si="5"/>
        <v>13.0</v>
      </c>
      <c r="I36" s="37">
        <f t="shared" si="1"/>
        <v>411.211111111111</v>
      </c>
      <c r="J36" s="43"/>
    </row>
    <row r="37" spans="8:8" s="42" ht="15.6" customFormat="1">
      <c r="A37" s="41">
        <v>2.024350728E9</v>
      </c>
      <c r="B37" s="34" t="s">
        <v>49</v>
      </c>
      <c r="C37" s="35">
        <v>221.866666666667</v>
      </c>
      <c r="D37" s="36">
        <v>12.0</v>
      </c>
      <c r="E37" s="35">
        <v>40.5</v>
      </c>
      <c r="F37" s="35">
        <v>0.0</v>
      </c>
      <c r="G37" s="35">
        <f t="shared" si="4"/>
        <v>262.366666666667</v>
      </c>
      <c r="H37" s="35">
        <f t="shared" si="5"/>
        <v>12.0</v>
      </c>
      <c r="I37" s="37">
        <f t="shared" si="1"/>
        <v>274.366666666667</v>
      </c>
      <c r="J37" s="43"/>
    </row>
    <row r="38" spans="8:8" s="42" ht="15.6" customFormat="1">
      <c r="A38" s="41">
        <v>2.019110527E9</v>
      </c>
      <c r="B38" s="34" t="s">
        <v>50</v>
      </c>
      <c r="C38" s="35">
        <v>80.0</v>
      </c>
      <c r="D38" s="36">
        <v>0.0</v>
      </c>
      <c r="E38" s="35">
        <v>65.8</v>
      </c>
      <c r="F38" s="35">
        <v>0.0</v>
      </c>
      <c r="G38" s="35">
        <f t="shared" si="4"/>
        <v>145.8</v>
      </c>
      <c r="H38" s="35">
        <f t="shared" si="5"/>
        <v>0.0</v>
      </c>
      <c r="I38" s="37">
        <f t="shared" si="1"/>
        <v>145.8</v>
      </c>
      <c r="J38" s="43"/>
    </row>
    <row r="39" spans="8:8" s="42" ht="15.6" customFormat="1">
      <c r="A39" s="41">
        <v>2.018110465E9</v>
      </c>
      <c r="B39" s="34" t="s">
        <v>51</v>
      </c>
      <c r="C39" s="35">
        <v>101.333333333333</v>
      </c>
      <c r="D39" s="36">
        <v>2.0</v>
      </c>
      <c r="E39" s="35">
        <v>65.1</v>
      </c>
      <c r="F39" s="35">
        <v>0.0</v>
      </c>
      <c r="G39" s="35">
        <f t="shared" si="4"/>
        <v>166.433333333333</v>
      </c>
      <c r="H39" s="35">
        <f t="shared" si="5"/>
        <v>2.0</v>
      </c>
      <c r="I39" s="37">
        <f t="shared" si="1"/>
        <v>168.433333333333</v>
      </c>
      <c r="J39" s="43"/>
    </row>
    <row r="40" spans="8:8" s="42" ht="15.6" customFormat="1">
      <c r="A40" s="41">
        <v>2.024350727E9</v>
      </c>
      <c r="B40" s="34" t="s">
        <v>52</v>
      </c>
      <c r="C40" s="35">
        <v>64.0</v>
      </c>
      <c r="D40" s="36">
        <v>2.0</v>
      </c>
      <c r="E40" s="35">
        <v>65.8</v>
      </c>
      <c r="F40" s="35">
        <v>0.0</v>
      </c>
      <c r="G40" s="35">
        <f t="shared" si="4"/>
        <v>129.8</v>
      </c>
      <c r="H40" s="35">
        <f t="shared" si="5"/>
        <v>2.0</v>
      </c>
      <c r="I40" s="37">
        <f t="shared" si="1"/>
        <v>131.8</v>
      </c>
      <c r="J40" s="43"/>
    </row>
    <row r="41" spans="8:8" s="42" ht="15.6" customFormat="1">
      <c r="A41" s="41">
        <v>2.024110731E9</v>
      </c>
      <c r="B41" s="34" t="s">
        <v>53</v>
      </c>
      <c r="C41" s="35">
        <v>101.333333333333</v>
      </c>
      <c r="D41" s="36">
        <v>2.0</v>
      </c>
      <c r="E41" s="35">
        <v>65.1</v>
      </c>
      <c r="F41" s="35">
        <v>0.0</v>
      </c>
      <c r="G41" s="35">
        <f t="shared" si="4"/>
        <v>166.433333333333</v>
      </c>
      <c r="H41" s="35">
        <f t="shared" si="5"/>
        <v>2.0</v>
      </c>
      <c r="I41" s="37">
        <f t="shared" si="1"/>
        <v>168.433333333333</v>
      </c>
      <c r="J41" s="43"/>
    </row>
    <row r="42" spans="8:8" s="42" ht="15.6" customFormat="1">
      <c r="A42" s="33">
        <v>2.002170177E9</v>
      </c>
      <c r="B42" s="34" t="s">
        <v>54</v>
      </c>
      <c r="C42" s="35">
        <v>49.1</v>
      </c>
      <c r="D42" s="36">
        <v>0.0</v>
      </c>
      <c r="E42" s="35">
        <v>0.0</v>
      </c>
      <c r="F42" s="35">
        <v>0.0</v>
      </c>
      <c r="G42" s="44">
        <f t="shared" si="4"/>
        <v>49.1</v>
      </c>
      <c r="H42" s="44">
        <f t="shared" si="5"/>
        <v>0.0</v>
      </c>
      <c r="I42" s="37">
        <f t="shared" si="1"/>
        <v>49.1</v>
      </c>
      <c r="J42" s="43"/>
    </row>
    <row r="43" spans="8:8" s="42" ht="15.6" customFormat="1">
      <c r="A43" s="33">
        <v>2.021170608E9</v>
      </c>
      <c r="B43" s="34" t="s">
        <v>55</v>
      </c>
      <c r="C43" s="35">
        <v>53.12</v>
      </c>
      <c r="D43" s="36">
        <v>0.0</v>
      </c>
      <c r="E43" s="35">
        <v>0.0</v>
      </c>
      <c r="F43" s="35">
        <v>0.0</v>
      </c>
      <c r="G43" s="45">
        <f t="shared" si="4"/>
        <v>53.12</v>
      </c>
      <c r="H43" s="45">
        <f t="shared" si="5"/>
        <v>0.0</v>
      </c>
      <c r="I43" s="37">
        <f>C43+D43</f>
        <v>53.12</v>
      </c>
      <c r="J43" s="43"/>
    </row>
    <row r="44" spans="8:8" s="42" ht="15.6" customFormat="1">
      <c r="A44" s="33">
        <v>2.024060738E9</v>
      </c>
      <c r="B44" s="34" t="s">
        <v>56</v>
      </c>
      <c r="C44" s="35">
        <v>48.64</v>
      </c>
      <c r="D44" s="36">
        <v>0.0</v>
      </c>
      <c r="E44" s="35">
        <v>0.0</v>
      </c>
      <c r="F44" s="35">
        <v>0.0</v>
      </c>
      <c r="G44" s="45">
        <f t="shared" si="4"/>
        <v>48.64</v>
      </c>
      <c r="H44" s="45">
        <f t="shared" si="5"/>
        <v>0.0</v>
      </c>
      <c r="I44" s="37">
        <f>C44+D44</f>
        <v>48.64</v>
      </c>
      <c r="J44" s="43"/>
    </row>
    <row r="45" spans="8:8">
      <c r="A45" s="46"/>
    </row>
    <row r="46" spans="8:8">
      <c r="A46" s="46"/>
    </row>
    <row r="47" spans="8:8">
      <c r="A47" s="46"/>
    </row>
    <row r="48" spans="8:8">
      <c r="A48" s="46"/>
    </row>
    <row r="49" spans="8:8">
      <c r="A49" s="46"/>
    </row>
    <row r="50" spans="8:8">
      <c r="A50" s="46"/>
    </row>
    <row r="51" spans="8:8">
      <c r="A51" s="46"/>
    </row>
    <row r="52" spans="8:8">
      <c r="A52" s="46"/>
    </row>
    <row r="53" spans="8:8">
      <c r="A53" s="46"/>
    </row>
    <row r="54" spans="8:8">
      <c r="A54" s="46"/>
    </row>
    <row r="55" spans="8:8">
      <c r="A55" s="46"/>
    </row>
    <row r="56" spans="8:8">
      <c r="A56" s="46"/>
    </row>
    <row r="57" spans="8:8">
      <c r="A57" s="46"/>
    </row>
    <row r="58" spans="8:8">
      <c r="A58" s="46"/>
    </row>
    <row r="59" spans="8:8">
      <c r="A59" s="46"/>
    </row>
    <row r="60" spans="8:8">
      <c r="A60" s="46"/>
    </row>
    <row r="61" spans="8:8">
      <c r="A61" s="46"/>
    </row>
    <row r="62" spans="8:8">
      <c r="A62" s="46"/>
    </row>
    <row r="63" spans="8:8">
      <c r="A63" s="46"/>
    </row>
    <row r="64" spans="8:8">
      <c r="A64" s="46"/>
    </row>
    <row r="65" spans="8:8">
      <c r="A65" s="46"/>
    </row>
    <row r="66" spans="8:8">
      <c r="A66" s="46"/>
    </row>
    <row r="67" spans="8:8">
      <c r="A67" s="46"/>
    </row>
    <row r="68" spans="8:8">
      <c r="A68" s="46"/>
    </row>
    <row r="69" spans="8:8">
      <c r="A69" s="46"/>
    </row>
    <row r="70" spans="8:8">
      <c r="A70" s="46"/>
    </row>
    <row r="71" spans="8:8">
      <c r="A71" s="46"/>
    </row>
    <row r="72" spans="8:8">
      <c r="A72" s="46"/>
    </row>
    <row r="73" spans="8:8">
      <c r="A73" s="46"/>
    </row>
    <row r="74" spans="8:8">
      <c r="A74" s="46"/>
    </row>
    <row r="75" spans="8:8">
      <c r="A75" s="46"/>
    </row>
    <row r="76" spans="8:8">
      <c r="A76" s="46"/>
    </row>
    <row r="77" spans="8:8">
      <c r="A77" s="46"/>
    </row>
    <row r="78" spans="8:8">
      <c r="A78" s="46"/>
    </row>
    <row r="79" spans="8:8">
      <c r="A79" s="46"/>
    </row>
    <row r="80" spans="8:8">
      <c r="A80" s="46"/>
    </row>
    <row r="81" spans="8:8">
      <c r="A81" s="46"/>
    </row>
    <row r="82" spans="8:8">
      <c r="A82" s="46"/>
    </row>
    <row r="83" spans="8:8">
      <c r="A83" s="46"/>
    </row>
    <row r="84" spans="8:8">
      <c r="A84" s="46"/>
    </row>
    <row r="85" spans="8:8">
      <c r="A85" s="46"/>
    </row>
    <row r="86" spans="8:8">
      <c r="A86" s="46"/>
    </row>
    <row r="87" spans="8:8">
      <c r="A87" s="46"/>
    </row>
    <row r="88" spans="8:8">
      <c r="A88" s="46"/>
    </row>
    <row r="89" spans="8:8">
      <c r="A89" s="46"/>
    </row>
    <row r="90" spans="8:8">
      <c r="A90" s="46"/>
    </row>
    <row r="91" spans="8:8">
      <c r="A91" s="46"/>
    </row>
    <row r="92" spans="8:8">
      <c r="A92" s="46"/>
    </row>
    <row r="93" spans="8:8">
      <c r="A93" s="46"/>
    </row>
    <row r="94" spans="8:8">
      <c r="A94" s="46"/>
    </row>
    <row r="95" spans="8:8">
      <c r="A95" s="46"/>
    </row>
    <row r="96" spans="8:8">
      <c r="A96" s="46"/>
    </row>
    <row r="97" spans="8:8">
      <c r="A97" s="46"/>
    </row>
    <row r="98" spans="8:8">
      <c r="A98" s="46"/>
    </row>
    <row r="99" spans="8:8">
      <c r="A99" s="46"/>
    </row>
    <row r="100" spans="8:8">
      <c r="A100" s="46"/>
    </row>
    <row r="101" spans="8:8">
      <c r="A101" s="46"/>
    </row>
    <row r="102" spans="8:8">
      <c r="A102" s="46"/>
    </row>
    <row r="103" spans="8:8">
      <c r="A103" s="46"/>
    </row>
    <row r="104" spans="8:8">
      <c r="A104" s="46"/>
    </row>
    <row r="105" spans="8:8">
      <c r="A105" s="46"/>
    </row>
    <row r="106" spans="8:8">
      <c r="A106" s="46"/>
    </row>
    <row r="107" spans="8:8">
      <c r="A107" s="46"/>
    </row>
    <row r="108" spans="8:8">
      <c r="A108" s="46"/>
    </row>
    <row r="109" spans="8:8">
      <c r="A109" s="46"/>
    </row>
    <row r="110" spans="8:8">
      <c r="A110" s="46"/>
    </row>
    <row r="111" spans="8:8">
      <c r="A111" s="46"/>
    </row>
    <row r="112" spans="8:8">
      <c r="A112" s="46"/>
    </row>
    <row r="113" spans="8:8">
      <c r="A113" s="46"/>
    </row>
    <row r="114" spans="8:8">
      <c r="A114" s="46"/>
    </row>
    <row r="115" spans="8:8">
      <c r="A115" s="46"/>
    </row>
    <row r="116" spans="8:8">
      <c r="A116" s="46"/>
    </row>
    <row r="117" spans="8:8">
      <c r="A117" s="46"/>
    </row>
    <row r="118" spans="8:8">
      <c r="A118" s="46"/>
    </row>
    <row r="119" spans="8:8">
      <c r="A119" s="46"/>
    </row>
    <row r="120" spans="8:8">
      <c r="A120" s="46"/>
    </row>
    <row r="121" spans="8:8">
      <c r="A121" s="46"/>
    </row>
    <row r="122" spans="8:8">
      <c r="A122" s="46"/>
    </row>
    <row r="123" spans="8:8">
      <c r="A123" s="46"/>
    </row>
    <row r="124" spans="8:8">
      <c r="A124" s="46"/>
    </row>
    <row r="125" spans="8:8">
      <c r="A125" s="46"/>
    </row>
    <row r="126" spans="8:8">
      <c r="A126" s="46"/>
    </row>
    <row r="127" spans="8:8">
      <c r="A127" s="46"/>
    </row>
    <row r="128" spans="8:8">
      <c r="A128" s="46"/>
    </row>
    <row r="129" spans="8:8">
      <c r="A129" s="46"/>
    </row>
    <row r="130" spans="8:8">
      <c r="A130" s="46"/>
    </row>
    <row r="131" spans="8:8">
      <c r="A131" s="46"/>
    </row>
    <row r="132" spans="8:8">
      <c r="A132" s="46"/>
    </row>
    <row r="133" spans="8:8">
      <c r="A133" s="46"/>
    </row>
    <row r="134" spans="8:8">
      <c r="A134" s="46"/>
    </row>
    <row r="135" spans="8:8">
      <c r="A135" s="46"/>
    </row>
    <row r="136" spans="8:8">
      <c r="A136" s="46"/>
    </row>
    <row r="137" spans="8:8">
      <c r="A137" s="46"/>
    </row>
    <row r="138" spans="8:8">
      <c r="A138" s="46"/>
    </row>
    <row r="139" spans="8:8">
      <c r="A139" s="46"/>
    </row>
    <row r="140" spans="8:8">
      <c r="A140" s="46"/>
    </row>
    <row r="141" spans="8:8">
      <c r="A141" s="46"/>
    </row>
    <row r="142" spans="8:8">
      <c r="A142" s="46"/>
    </row>
    <row r="143" spans="8:8">
      <c r="A143" s="46"/>
    </row>
    <row r="144" spans="8:8">
      <c r="A144" s="46"/>
    </row>
    <row r="145" spans="8:8">
      <c r="A145" s="46"/>
    </row>
    <row r="146" spans="8:8">
      <c r="A146" s="46"/>
    </row>
    <row r="147" spans="8:8">
      <c r="A147" s="46"/>
    </row>
    <row r="148" spans="8:8">
      <c r="A148" s="46"/>
    </row>
    <row r="149" spans="8:8">
      <c r="A149" s="46"/>
    </row>
    <row r="150" spans="8:8">
      <c r="A150" s="46"/>
    </row>
    <row r="151" spans="8:8">
      <c r="A151" s="46"/>
    </row>
    <row r="152" spans="8:8">
      <c r="A152" s="46"/>
    </row>
    <row r="153" spans="8:8">
      <c r="A153" s="46"/>
    </row>
    <row r="154" spans="8:8">
      <c r="A154" s="46"/>
    </row>
    <row r="155" spans="8:8">
      <c r="A155" s="46"/>
    </row>
    <row r="156" spans="8:8">
      <c r="A156" s="46"/>
    </row>
    <row r="157" spans="8:8">
      <c r="A157" s="46"/>
    </row>
    <row r="158" spans="8:8">
      <c r="A158" s="46"/>
    </row>
    <row r="159" spans="8:8">
      <c r="A159" s="46"/>
    </row>
    <row r="160" spans="8:8">
      <c r="A160" s="46"/>
    </row>
    <row r="161" spans="8:8">
      <c r="A161" s="46"/>
    </row>
    <row r="162" spans="8:8">
      <c r="A162" s="46"/>
    </row>
    <row r="163" spans="8:8">
      <c r="A163" s="46"/>
    </row>
    <row r="164" spans="8:8">
      <c r="A164" s="46"/>
    </row>
    <row r="165" spans="8:8">
      <c r="A165" s="46"/>
    </row>
    <row r="166" spans="8:8">
      <c r="A166" s="46"/>
    </row>
    <row r="167" spans="8:8">
      <c r="A167" s="46"/>
    </row>
    <row r="168" spans="8:8">
      <c r="A168" s="46"/>
    </row>
    <row r="169" spans="8:8">
      <c r="A169" s="46"/>
    </row>
    <row r="170" spans="8:8">
      <c r="A170" s="46"/>
    </row>
    <row r="171" spans="8:8">
      <c r="A171" s="46"/>
    </row>
    <row r="172" spans="8:8">
      <c r="A172" s="46"/>
    </row>
    <row r="173" spans="8:8">
      <c r="A173" s="46"/>
    </row>
    <row r="174" spans="8:8">
      <c r="A174" s="46"/>
    </row>
    <row r="175" spans="8:8">
      <c r="A175" s="46"/>
    </row>
    <row r="176" spans="8:8">
      <c r="A176" s="46"/>
    </row>
    <row r="177" spans="8:8">
      <c r="A177" s="46"/>
    </row>
    <row r="178" spans="8:8">
      <c r="A178" s="46"/>
    </row>
    <row r="179" spans="8:8">
      <c r="A179" s="46"/>
    </row>
    <row r="180" spans="8:8">
      <c r="A180" s="46"/>
    </row>
    <row r="181" spans="8:8">
      <c r="A181" s="46"/>
    </row>
    <row r="182" spans="8:8">
      <c r="A182" s="46"/>
    </row>
    <row r="183" spans="8:8">
      <c r="A183" s="46"/>
    </row>
    <row r="184" spans="8:8">
      <c r="A184" s="46"/>
    </row>
    <row r="185" spans="8:8">
      <c r="A185" s="46"/>
    </row>
    <row r="186" spans="8:8">
      <c r="A186" s="46"/>
    </row>
    <row r="187" spans="8:8">
      <c r="A187" s="46"/>
    </row>
    <row r="188" spans="8:8">
      <c r="A188" s="46"/>
    </row>
    <row r="189" spans="8:8">
      <c r="A189" s="46"/>
    </row>
    <row r="190" spans="8:8">
      <c r="A190" s="46"/>
    </row>
    <row r="191" spans="8:8">
      <c r="A191" s="46"/>
    </row>
    <row r="192" spans="8:8">
      <c r="A192" s="46"/>
    </row>
    <row r="193" spans="8:8">
      <c r="A193" s="46"/>
    </row>
    <row r="194" spans="8:8">
      <c r="A194" s="46"/>
    </row>
    <row r="195" spans="8:8">
      <c r="A195" s="46"/>
    </row>
    <row r="196" spans="8:8">
      <c r="A196" s="46"/>
    </row>
    <row r="197" spans="8:8">
      <c r="A197" s="46"/>
    </row>
    <row r="198" spans="8:8">
      <c r="A198" s="46"/>
    </row>
    <row r="199" spans="8:8">
      <c r="A199" s="46"/>
    </row>
    <row r="200" spans="8:8">
      <c r="A200" s="46"/>
    </row>
    <row r="201" spans="8:8">
      <c r="A201" s="46"/>
    </row>
    <row r="202" spans="8:8">
      <c r="A202" s="46"/>
    </row>
    <row r="203" spans="8:8">
      <c r="A203" s="46"/>
    </row>
    <row r="204" spans="8:8">
      <c r="A204" s="46"/>
    </row>
    <row r="205" spans="8:8">
      <c r="A205" s="46"/>
    </row>
    <row r="206" spans="8:8">
      <c r="A206" s="46"/>
    </row>
    <row r="207" spans="8:8">
      <c r="A207" s="46"/>
    </row>
  </sheetData>
  <mergeCells count="10">
    <mergeCell ref="A1:J1"/>
    <mergeCell ref="A2:J2"/>
    <mergeCell ref="A3:J3"/>
    <mergeCell ref="C4:D4"/>
    <mergeCell ref="E4:F4"/>
    <mergeCell ref="G4:H4"/>
    <mergeCell ref="A4:A5"/>
    <mergeCell ref="B4:B5"/>
    <mergeCell ref="I4:I5"/>
    <mergeCell ref="J4:J5"/>
  </mergeCells>
  <printOptions horizontalCentered="1"/>
  <pageMargins left="0.71" right="0.393055555555556" top="0.75" bottom="0.75" header="0.31" footer="0.31"/>
  <headerFooter>
    <oddFooter>&amp;R&amp;P/&amp;N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K9"/>
  <sheetViews>
    <sheetView workbookViewId="0" topLeftCell="A8">
      <selection activeCell="J11" sqref="J11"/>
    </sheetView>
  </sheetViews>
  <sheetFormatPr defaultRowHeight="15.6" defaultColWidth="9"/>
  <sheetData>
    <row r="1" spans="8:8" ht="20.4">
      <c r="A1" s="47" t="s">
        <v>57</v>
      </c>
      <c r="B1" s="47"/>
      <c r="C1" s="47"/>
      <c r="D1" s="47"/>
      <c r="E1" s="47"/>
      <c r="F1" s="47"/>
      <c r="G1" s="47"/>
      <c r="H1" s="47"/>
      <c r="I1" s="47"/>
      <c r="J1" s="47"/>
    </row>
    <row r="2" spans="8:8">
      <c r="A2" s="48" t="s">
        <v>58</v>
      </c>
      <c r="B2" s="48"/>
      <c r="C2" s="48"/>
      <c r="D2" s="48"/>
      <c r="E2" s="48"/>
      <c r="F2" s="48"/>
      <c r="G2" s="48"/>
      <c r="H2" s="48"/>
      <c r="I2" s="48"/>
      <c r="J2" s="48"/>
    </row>
    <row r="3" spans="8:8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8:8">
      <c r="A4" s="50" t="s">
        <v>3</v>
      </c>
      <c r="B4" s="51" t="s">
        <v>4</v>
      </c>
      <c r="C4" s="52" t="s">
        <v>59</v>
      </c>
      <c r="D4" s="53"/>
      <c r="E4" s="52" t="s">
        <v>60</v>
      </c>
      <c r="F4" s="54"/>
      <c r="G4" s="52" t="s">
        <v>7</v>
      </c>
      <c r="H4" s="53"/>
      <c r="I4" s="55" t="s">
        <v>8</v>
      </c>
      <c r="J4" s="51" t="s">
        <v>9</v>
      </c>
    </row>
    <row r="5" spans="8:8" ht="19.2">
      <c r="A5" s="50"/>
      <c r="B5" s="51"/>
      <c r="C5" s="56" t="s">
        <v>10</v>
      </c>
      <c r="D5" s="56" t="s">
        <v>11</v>
      </c>
      <c r="E5" s="56" t="s">
        <v>10</v>
      </c>
      <c r="F5" s="56" t="s">
        <v>11</v>
      </c>
      <c r="G5" s="56" t="s">
        <v>10</v>
      </c>
      <c r="H5" s="56" t="s">
        <v>11</v>
      </c>
      <c r="I5" s="55"/>
      <c r="J5" s="51"/>
    </row>
    <row r="6" spans="8:8" ht="34.0" customHeight="1">
      <c r="A6" s="57" t="s">
        <v>61</v>
      </c>
      <c r="B6" s="58" t="s">
        <v>62</v>
      </c>
      <c r="C6" s="59">
        <v>138.453333333333</v>
      </c>
      <c r="D6" s="59">
        <v>28.0</v>
      </c>
      <c r="E6" s="59"/>
      <c r="F6" s="59"/>
      <c r="G6" s="59">
        <v>138.453333333333</v>
      </c>
      <c r="H6" s="59">
        <v>28.0</v>
      </c>
      <c r="I6" s="59">
        <v>166.453333333333</v>
      </c>
      <c r="J6" s="60" t="s">
        <v>63</v>
      </c>
    </row>
    <row r="7" spans="8:8" ht="26.15" customHeight="1">
      <c r="A7" s="61" t="s">
        <v>64</v>
      </c>
      <c r="B7" s="62" t="s">
        <v>65</v>
      </c>
      <c r="C7" s="59">
        <v>132.8</v>
      </c>
      <c r="D7" s="59">
        <v>0.0</v>
      </c>
      <c r="E7" s="59"/>
      <c r="F7" s="59"/>
      <c r="G7" s="59">
        <v>132.8</v>
      </c>
      <c r="H7" s="59">
        <v>0.0</v>
      </c>
      <c r="I7" s="59">
        <v>132.8</v>
      </c>
      <c r="J7" s="60" t="s">
        <v>66</v>
      </c>
    </row>
    <row r="8" spans="8:8" ht="52.0" customHeight="1">
      <c r="A8" s="57" t="s">
        <v>67</v>
      </c>
      <c r="B8" s="58" t="s">
        <v>68</v>
      </c>
      <c r="C8" s="59">
        <v>303.217777777778</v>
      </c>
      <c r="D8" s="59">
        <v>9.0</v>
      </c>
      <c r="E8" s="59"/>
      <c r="F8" s="59"/>
      <c r="G8" s="59"/>
      <c r="H8" s="59">
        <v>9.0</v>
      </c>
      <c r="I8" s="59">
        <v>312.217777777778</v>
      </c>
      <c r="J8" s="60" t="s">
        <v>69</v>
      </c>
    </row>
    <row r="9" spans="8:8" ht="55.0" customHeight="1">
      <c r="A9" s="63" t="s">
        <v>70</v>
      </c>
      <c r="B9" s="64" t="s">
        <v>71</v>
      </c>
      <c r="C9" s="59">
        <v>444.906666666667</v>
      </c>
      <c r="D9" s="59">
        <v>42.0</v>
      </c>
      <c r="E9" s="59"/>
      <c r="F9" s="59"/>
      <c r="G9" s="59">
        <v>444.906666666667</v>
      </c>
      <c r="H9" s="59">
        <v>42.0</v>
      </c>
      <c r="I9" s="59">
        <v>486.906666666667</v>
      </c>
      <c r="J9" s="60" t="s">
        <v>72</v>
      </c>
    </row>
  </sheetData>
  <mergeCells count="10">
    <mergeCell ref="A1:J1"/>
    <mergeCell ref="A2:J2"/>
    <mergeCell ref="A3:J3"/>
    <mergeCell ref="C4:D4"/>
    <mergeCell ref="E4:F4"/>
    <mergeCell ref="G4:H4"/>
    <mergeCell ref="A4:A5"/>
    <mergeCell ref="B4:B5"/>
    <mergeCell ref="I4:I5"/>
    <mergeCell ref="J4:J5"/>
  </mergeCells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W107"/>
  <sheetViews>
    <sheetView workbookViewId="0">
      <pane ySplit="5" topLeftCell="A45" state="frozen" activePane="bottomLeft"/>
      <selection pane="bottomLeft" activeCell="F43" sqref="F43"/>
    </sheetView>
  </sheetViews>
  <sheetFormatPr defaultRowHeight="15.6" defaultColWidth="9"/>
  <cols>
    <col min="1" max="1" customWidth="1" width="11.566406" style="65"/>
    <col min="2" max="2" customWidth="1" width="7.5" style="66"/>
    <col min="3" max="3" customWidth="1" width="20.597656" style="66"/>
    <col min="4" max="4" customWidth="1" width="8.5" style="67"/>
    <col min="5" max="5" customWidth="1" width="42.898438" style="66"/>
    <col min="6" max="6" customWidth="1" width="4.5" style="68"/>
    <col min="7" max="7" customWidth="1" width="4.75" style="66"/>
    <col min="8" max="8" customWidth="1" width="4.5" style="66"/>
    <col min="9" max="9" customWidth="1" width="8.5" style="67"/>
    <col min="10" max="10" customWidth="1" width="6.4414062" style="69"/>
    <col min="11" max="11" customWidth="1" width="5.3320312" style="69"/>
    <col min="12" max="12" customWidth="1" width="13.582031" style="69"/>
    <col min="13" max="13" hidden="1" customWidth="1" width="3.75" style="70"/>
    <col min="14" max="14" hidden="1" customWidth="1" width="4.75" style="66"/>
    <col min="15" max="15" hidden="1" customWidth="1" width="4.0" style="66"/>
    <col min="16" max="16" hidden="1" customWidth="1" width="6.3320312" style="66"/>
    <col min="17" max="17" hidden="1" customWidth="1" width="4.75" style="66"/>
    <col min="18" max="18" hidden="1" customWidth="1" width="3.0820312" style="66"/>
    <col min="19" max="19" hidden="1" customWidth="1" width="4.0820312" style="70"/>
    <col min="20" max="20" hidden="1" customWidth="1" width="4.5" style="69"/>
    <col min="21" max="21" customWidth="1" width="8.5" style="71"/>
    <col min="22" max="22" customWidth="1" width="8.4140625" style="72"/>
    <col min="23" max="16384" customWidth="0" width="9.0" style="66"/>
  </cols>
  <sheetData>
    <row r="1" spans="8:8" ht="31.5" customHeight="1">
      <c r="A1" s="73" t="s">
        <v>73</v>
      </c>
      <c r="B1" s="73"/>
      <c r="C1" s="73"/>
      <c r="D1" s="74"/>
      <c r="E1" s="73"/>
      <c r="F1" s="75"/>
      <c r="G1" s="73"/>
      <c r="H1" s="73"/>
      <c r="I1" s="74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6"/>
      <c r="V1" s="77"/>
    </row>
    <row r="2" spans="8:8">
      <c r="A2" s="78" t="s">
        <v>74</v>
      </c>
      <c r="B2" s="78"/>
      <c r="C2" s="79" t="s">
        <v>75</v>
      </c>
      <c r="D2" s="80"/>
      <c r="E2" s="81"/>
      <c r="F2" s="82"/>
      <c r="G2" s="83"/>
      <c r="H2" s="83"/>
      <c r="I2" s="84"/>
      <c r="J2" s="85" t="s">
        <v>76</v>
      </c>
      <c r="K2" s="85"/>
      <c r="L2" s="86" t="s">
        <v>26</v>
      </c>
      <c r="M2" s="86"/>
      <c r="N2" s="83"/>
      <c r="O2" s="83"/>
      <c r="P2" s="83"/>
      <c r="Q2" s="87">
        <v>12.0</v>
      </c>
      <c r="R2" s="88" t="s">
        <v>77</v>
      </c>
      <c r="S2" s="89">
        <v>30.0</v>
      </c>
      <c r="T2" s="90" t="s">
        <v>78</v>
      </c>
      <c r="U2" s="91"/>
      <c r="V2" s="91"/>
    </row>
    <row r="3" spans="8:8" s="92" ht="18.0" customFormat="1" customHeight="1">
      <c r="A3" s="93" t="s">
        <v>79</v>
      </c>
      <c r="B3" s="93"/>
      <c r="C3" s="93"/>
      <c r="D3" s="94"/>
      <c r="E3" s="93"/>
      <c r="F3" s="95"/>
      <c r="G3" s="93"/>
      <c r="H3" s="93"/>
      <c r="I3" s="94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6"/>
      <c r="V3" s="97"/>
    </row>
    <row r="4" spans="8:8" ht="20.25" customHeight="1">
      <c r="A4" s="98" t="s">
        <v>3</v>
      </c>
      <c r="B4" s="99" t="s">
        <v>4</v>
      </c>
      <c r="C4" s="99" t="s">
        <v>80</v>
      </c>
      <c r="D4" s="100"/>
      <c r="E4" s="99"/>
      <c r="F4" s="101"/>
      <c r="G4" s="99"/>
      <c r="H4" s="99"/>
      <c r="I4" s="100"/>
      <c r="J4" s="99"/>
      <c r="K4" s="99"/>
      <c r="L4" s="99"/>
      <c r="M4" s="102" t="s">
        <v>81</v>
      </c>
      <c r="N4" s="102"/>
      <c r="O4" s="102"/>
      <c r="P4" s="102"/>
      <c r="Q4" s="102"/>
      <c r="R4" s="102"/>
      <c r="S4" s="102"/>
      <c r="T4" s="102"/>
      <c r="U4" s="103" t="s">
        <v>8</v>
      </c>
      <c r="V4" s="104"/>
    </row>
    <row r="5" spans="8:8" ht="28.0" customHeight="1">
      <c r="A5" s="98"/>
      <c r="B5" s="99"/>
      <c r="C5" s="99" t="s">
        <v>82</v>
      </c>
      <c r="D5" s="100" t="s">
        <v>83</v>
      </c>
      <c r="E5" s="99" t="s">
        <v>84</v>
      </c>
      <c r="F5" s="101" t="s">
        <v>85</v>
      </c>
      <c r="G5" s="99" t="s">
        <v>86</v>
      </c>
      <c r="H5" s="98" t="s">
        <v>87</v>
      </c>
      <c r="I5" s="100" t="s">
        <v>88</v>
      </c>
      <c r="J5" s="105" t="s">
        <v>89</v>
      </c>
      <c r="K5" s="105" t="s">
        <v>90</v>
      </c>
      <c r="L5" s="105" t="s">
        <v>91</v>
      </c>
      <c r="M5" s="106" t="s">
        <v>92</v>
      </c>
      <c r="N5" s="106" t="s">
        <v>93</v>
      </c>
      <c r="O5" s="106" t="s">
        <v>94</v>
      </c>
      <c r="P5" s="106" t="s">
        <v>95</v>
      </c>
      <c r="Q5" s="106" t="s">
        <v>85</v>
      </c>
      <c r="R5" s="106" t="s">
        <v>96</v>
      </c>
      <c r="S5" s="107" t="s">
        <v>97</v>
      </c>
      <c r="T5" s="108" t="s">
        <v>98</v>
      </c>
      <c r="U5" s="103"/>
      <c r="V5" s="104"/>
    </row>
    <row r="6" spans="8:8">
      <c r="A6" s="109">
        <v>1.986230323E9</v>
      </c>
      <c r="B6" s="110" t="s">
        <v>12</v>
      </c>
      <c r="C6" s="109" t="s">
        <v>99</v>
      </c>
      <c r="D6" s="111">
        <v>64.0</v>
      </c>
      <c r="E6" s="109" t="s">
        <v>100</v>
      </c>
      <c r="F6" s="112">
        <v>74.0</v>
      </c>
      <c r="G6" s="113">
        <v>4.0</v>
      </c>
      <c r="H6" s="114">
        <v>16.0</v>
      </c>
      <c r="I6" s="115">
        <v>22.0</v>
      </c>
      <c r="J6" s="116">
        <f t="shared" si="0" ref="J6:J40">IF(F6&lt;=45,1,IF(F6&lt;90,1+0.5*(F6/45-1),IF(F6&gt;=90,1.5+0.2*(F6/45-2))))</f>
        <v>1.3222222222222222</v>
      </c>
      <c r="K6" s="117">
        <v>1.0</v>
      </c>
      <c r="L6" s="116">
        <f>I6*J6</f>
        <v>29.08888888888889</v>
      </c>
      <c r="M6" s="118"/>
      <c r="N6" s="118"/>
      <c r="O6" s="118"/>
      <c r="P6" s="118"/>
      <c r="Q6" s="118"/>
      <c r="R6" s="118"/>
      <c r="S6" s="118"/>
      <c r="T6" s="119"/>
      <c r="U6" s="120">
        <f>L6+L7</f>
        <v>61.3555555555556</v>
      </c>
    </row>
    <row r="7" spans="8:8">
      <c r="A7" s="109"/>
      <c r="B7" s="110"/>
      <c r="C7" s="109" t="s">
        <v>99</v>
      </c>
      <c r="D7" s="111">
        <v>64.0</v>
      </c>
      <c r="E7" s="109" t="s">
        <v>101</v>
      </c>
      <c r="F7" s="112">
        <v>87.0</v>
      </c>
      <c r="G7" s="113">
        <v>4.0</v>
      </c>
      <c r="H7" s="114">
        <v>16.0</v>
      </c>
      <c r="I7" s="115">
        <v>22.0</v>
      </c>
      <c r="J7" s="116">
        <f t="shared" si="0"/>
        <v>1.4666666666666668</v>
      </c>
      <c r="K7" s="117">
        <v>1.0</v>
      </c>
      <c r="L7" s="116">
        <f t="shared" si="1" ref="L7:L32">I7*J7*K7</f>
        <v>32.266666666666666</v>
      </c>
      <c r="M7" s="121"/>
      <c r="N7" s="121"/>
      <c r="O7" s="121"/>
      <c r="P7" s="121"/>
      <c r="Q7" s="121"/>
      <c r="R7" s="121"/>
      <c r="S7" s="121"/>
      <c r="T7" s="122"/>
      <c r="U7" s="123"/>
    </row>
    <row r="8" spans="8:8">
      <c r="A8" s="109">
        <v>1.995230325E9</v>
      </c>
      <c r="B8" s="110" t="s">
        <v>14</v>
      </c>
      <c r="C8" s="109" t="s">
        <v>99</v>
      </c>
      <c r="D8" s="111">
        <v>64.0</v>
      </c>
      <c r="E8" s="109" t="s">
        <v>102</v>
      </c>
      <c r="F8" s="112">
        <v>72.0</v>
      </c>
      <c r="G8" s="113">
        <v>4.0</v>
      </c>
      <c r="H8" s="114">
        <v>16.0</v>
      </c>
      <c r="I8" s="115">
        <v>64.0</v>
      </c>
      <c r="J8" s="116">
        <f t="shared" si="0"/>
        <v>1.3</v>
      </c>
      <c r="K8" s="117">
        <v>1.0</v>
      </c>
      <c r="L8" s="116">
        <f t="shared" si="1"/>
        <v>83.2</v>
      </c>
      <c r="M8" s="121"/>
      <c r="N8" s="121"/>
      <c r="O8" s="121"/>
      <c r="P8" s="121"/>
      <c r="Q8" s="121"/>
      <c r="R8" s="121"/>
      <c r="S8" s="121"/>
      <c r="T8" s="122"/>
      <c r="U8" s="120">
        <f>L8+L9+L10</f>
        <v>257.4222222222224</v>
      </c>
    </row>
    <row r="9" spans="8:8">
      <c r="A9" s="109"/>
      <c r="B9" s="110"/>
      <c r="C9" s="109" t="s">
        <v>99</v>
      </c>
      <c r="D9" s="111">
        <v>64.0</v>
      </c>
      <c r="E9" s="109" t="s">
        <v>103</v>
      </c>
      <c r="F9" s="112">
        <v>70.0</v>
      </c>
      <c r="G9" s="113">
        <v>4.0</v>
      </c>
      <c r="H9" s="114">
        <v>16.0</v>
      </c>
      <c r="I9" s="115">
        <v>64.0</v>
      </c>
      <c r="J9" s="116">
        <f t="shared" si="0"/>
        <v>1.2777777777777777</v>
      </c>
      <c r="K9" s="117">
        <v>1.0</v>
      </c>
      <c r="L9" s="116">
        <f t="shared" si="1"/>
        <v>81.77777777777777</v>
      </c>
      <c r="M9" s="121"/>
      <c r="N9" s="121"/>
      <c r="O9" s="121"/>
      <c r="P9" s="121"/>
      <c r="Q9" s="121"/>
      <c r="R9" s="121"/>
      <c r="S9" s="121"/>
      <c r="T9" s="122"/>
      <c r="U9" s="124"/>
    </row>
    <row r="10" spans="8:8">
      <c r="A10" s="109"/>
      <c r="B10" s="110"/>
      <c r="C10" s="109" t="s">
        <v>99</v>
      </c>
      <c r="D10" s="111">
        <v>64.0</v>
      </c>
      <c r="E10" s="109" t="s">
        <v>104</v>
      </c>
      <c r="F10" s="112">
        <v>85.0</v>
      </c>
      <c r="G10" s="113">
        <v>4.0</v>
      </c>
      <c r="H10" s="114">
        <v>16.0</v>
      </c>
      <c r="I10" s="115">
        <v>64.0</v>
      </c>
      <c r="J10" s="116">
        <f t="shared" si="0"/>
        <v>1.4444444444444444</v>
      </c>
      <c r="K10" s="117">
        <v>1.0</v>
      </c>
      <c r="L10" s="116">
        <f t="shared" si="1"/>
        <v>92.44444444444444</v>
      </c>
      <c r="M10" s="121"/>
      <c r="N10" s="121"/>
      <c r="O10" s="121"/>
      <c r="P10" s="121"/>
      <c r="Q10" s="121"/>
      <c r="R10" s="121"/>
      <c r="S10" s="121"/>
      <c r="T10" s="122"/>
      <c r="U10" s="123"/>
    </row>
    <row r="11" spans="8:8">
      <c r="A11" s="109">
        <v>2.002230326E9</v>
      </c>
      <c r="B11" s="110" t="s">
        <v>16</v>
      </c>
      <c r="C11" s="109" t="s">
        <v>99</v>
      </c>
      <c r="D11" s="111">
        <v>64.0</v>
      </c>
      <c r="E11" s="109" t="s">
        <v>105</v>
      </c>
      <c r="F11" s="112">
        <v>68.0</v>
      </c>
      <c r="G11" s="113">
        <v>4.0</v>
      </c>
      <c r="H11" s="114">
        <v>16.0</v>
      </c>
      <c r="I11" s="115">
        <v>64.0</v>
      </c>
      <c r="J11" s="116">
        <f t="shared" si="0"/>
        <v>1.2555555555555555</v>
      </c>
      <c r="K11" s="117">
        <v>1.0</v>
      </c>
      <c r="L11" s="116">
        <f t="shared" si="1"/>
        <v>80.35555555555555</v>
      </c>
      <c r="M11" s="121"/>
      <c r="N11" s="121"/>
      <c r="O11" s="121"/>
      <c r="P11" s="121"/>
      <c r="Q11" s="121"/>
      <c r="R11" s="121"/>
      <c r="S11" s="121"/>
      <c r="T11" s="122"/>
      <c r="U11" s="120">
        <f>L11+L12+L13</f>
        <v>263.3955555555553</v>
      </c>
    </row>
    <row r="12" spans="8:8">
      <c r="A12" s="109"/>
      <c r="B12" s="110"/>
      <c r="C12" s="109" t="s">
        <v>99</v>
      </c>
      <c r="D12" s="111">
        <v>64.0</v>
      </c>
      <c r="E12" s="109" t="s">
        <v>106</v>
      </c>
      <c r="F12" s="112">
        <v>96.0</v>
      </c>
      <c r="G12" s="113">
        <v>4.0</v>
      </c>
      <c r="H12" s="114">
        <v>16.0</v>
      </c>
      <c r="I12" s="115">
        <v>64.0</v>
      </c>
      <c r="J12" s="116">
        <f t="shared" si="0"/>
        <v>1.5266666666666666</v>
      </c>
      <c r="K12" s="117">
        <v>1.0</v>
      </c>
      <c r="L12" s="116">
        <f t="shared" si="1"/>
        <v>97.70666666666666</v>
      </c>
      <c r="M12" s="121"/>
      <c r="N12" s="121"/>
      <c r="O12" s="121"/>
      <c r="P12" s="121"/>
      <c r="Q12" s="121"/>
      <c r="R12" s="121"/>
      <c r="S12" s="121"/>
      <c r="T12" s="122"/>
      <c r="U12" s="124"/>
    </row>
    <row r="13" spans="8:8">
      <c r="A13" s="109"/>
      <c r="B13" s="110"/>
      <c r="C13" s="109" t="s">
        <v>99</v>
      </c>
      <c r="D13" s="111">
        <v>64.0</v>
      </c>
      <c r="E13" s="109" t="s">
        <v>107</v>
      </c>
      <c r="F13" s="112">
        <v>75.0</v>
      </c>
      <c r="G13" s="113">
        <v>4.0</v>
      </c>
      <c r="H13" s="114">
        <v>16.0</v>
      </c>
      <c r="I13" s="115">
        <v>64.0</v>
      </c>
      <c r="J13" s="116">
        <f t="shared" si="0"/>
        <v>1.3333333333333335</v>
      </c>
      <c r="K13" s="117">
        <v>1.0</v>
      </c>
      <c r="L13" s="116">
        <f t="shared" si="1"/>
        <v>85.33333333333334</v>
      </c>
      <c r="M13" s="121"/>
      <c r="N13" s="121"/>
      <c r="O13" s="121"/>
      <c r="P13" s="121"/>
      <c r="Q13" s="121"/>
      <c r="R13" s="121"/>
      <c r="S13" s="121"/>
      <c r="T13" s="122"/>
      <c r="U13" s="123"/>
    </row>
    <row r="14" spans="8:8">
      <c r="A14" s="125">
        <v>1.999230329E9</v>
      </c>
      <c r="B14" s="126" t="s">
        <v>17</v>
      </c>
      <c r="C14" s="109" t="s">
        <v>99</v>
      </c>
      <c r="D14" s="111">
        <v>64.0</v>
      </c>
      <c r="E14" s="109" t="s">
        <v>108</v>
      </c>
      <c r="F14" s="112">
        <v>85.0</v>
      </c>
      <c r="G14" s="113">
        <v>4.0</v>
      </c>
      <c r="H14" s="114">
        <v>16.0</v>
      </c>
      <c r="I14" s="115">
        <v>64.0</v>
      </c>
      <c r="J14" s="116">
        <f t="shared" si="0"/>
        <v>1.4444444444444444</v>
      </c>
      <c r="K14" s="117">
        <v>1.0</v>
      </c>
      <c r="L14" s="116">
        <f t="shared" si="1"/>
        <v>92.44444444444444</v>
      </c>
      <c r="M14" s="121"/>
      <c r="N14" s="121"/>
      <c r="O14" s="121"/>
      <c r="P14" s="121"/>
      <c r="Q14" s="121"/>
      <c r="R14" s="121"/>
      <c r="S14" s="121"/>
      <c r="T14" s="122"/>
      <c r="U14" s="120">
        <f>L14+L15</f>
        <v>191.0044444444444</v>
      </c>
    </row>
    <row r="15" spans="8:8">
      <c r="A15" s="127"/>
      <c r="B15" s="128"/>
      <c r="C15" s="109" t="s">
        <v>99</v>
      </c>
      <c r="D15" s="111">
        <v>64.0</v>
      </c>
      <c r="E15" s="109" t="s">
        <v>109</v>
      </c>
      <c r="F15" s="112">
        <v>99.0</v>
      </c>
      <c r="G15" s="113">
        <v>4.0</v>
      </c>
      <c r="H15" s="114">
        <v>16.0</v>
      </c>
      <c r="I15" s="115">
        <v>64.0</v>
      </c>
      <c r="J15" s="116">
        <f t="shared" si="0"/>
        <v>1.54</v>
      </c>
      <c r="K15" s="117">
        <v>1.0</v>
      </c>
      <c r="L15" s="116">
        <f t="shared" si="1"/>
        <v>98.56</v>
      </c>
      <c r="M15" s="121"/>
      <c r="N15" s="121"/>
      <c r="O15" s="121"/>
      <c r="P15" s="121"/>
      <c r="Q15" s="121"/>
      <c r="R15" s="121"/>
      <c r="S15" s="121"/>
      <c r="T15" s="122"/>
      <c r="U15" s="123"/>
    </row>
    <row r="16" spans="8:8">
      <c r="A16" s="109">
        <v>2.00423033E9</v>
      </c>
      <c r="B16" s="110" t="s">
        <v>19</v>
      </c>
      <c r="C16" s="109" t="s">
        <v>99</v>
      </c>
      <c r="D16" s="111">
        <v>64.0</v>
      </c>
      <c r="E16" s="109" t="s">
        <v>110</v>
      </c>
      <c r="F16" s="112">
        <v>83.0</v>
      </c>
      <c r="G16" s="113">
        <v>4.0</v>
      </c>
      <c r="H16" s="114">
        <v>16.0</v>
      </c>
      <c r="I16" s="115">
        <v>64.0</v>
      </c>
      <c r="J16" s="116">
        <f t="shared" si="0"/>
        <v>1.4222222222222223</v>
      </c>
      <c r="K16" s="117">
        <v>1.0</v>
      </c>
      <c r="L16" s="116">
        <f t="shared" si="1"/>
        <v>91.02222222222223</v>
      </c>
      <c r="M16" s="121"/>
      <c r="N16" s="121"/>
      <c r="O16" s="121"/>
      <c r="P16" s="121"/>
      <c r="Q16" s="121"/>
      <c r="R16" s="121"/>
      <c r="S16" s="121"/>
      <c r="T16" s="122"/>
      <c r="U16" s="120">
        <f>L16+L17+L18</f>
        <v>261.6888888888886</v>
      </c>
    </row>
    <row r="17" spans="8:8">
      <c r="A17" s="109"/>
      <c r="B17" s="110"/>
      <c r="C17" s="109" t="s">
        <v>99</v>
      </c>
      <c r="D17" s="111">
        <v>64.0</v>
      </c>
      <c r="E17" s="109" t="s">
        <v>111</v>
      </c>
      <c r="F17" s="112">
        <v>82.0</v>
      </c>
      <c r="G17" s="113">
        <v>4.0</v>
      </c>
      <c r="H17" s="114">
        <v>16.0</v>
      </c>
      <c r="I17" s="115">
        <v>64.0</v>
      </c>
      <c r="J17" s="116">
        <f t="shared" si="0"/>
        <v>1.411111111111111</v>
      </c>
      <c r="K17" s="117">
        <v>1.0</v>
      </c>
      <c r="L17" s="116">
        <f t="shared" si="1"/>
        <v>90.3111111111111</v>
      </c>
      <c r="M17" s="129"/>
      <c r="N17" s="129"/>
      <c r="O17" s="129"/>
      <c r="P17" s="129"/>
      <c r="Q17" s="129"/>
      <c r="R17" s="129"/>
      <c r="S17" s="129"/>
      <c r="T17" s="130"/>
      <c r="U17" s="124"/>
    </row>
    <row r="18" spans="8:8">
      <c r="A18" s="109"/>
      <c r="B18" s="110"/>
      <c r="C18" s="109" t="s">
        <v>99</v>
      </c>
      <c r="D18" s="111">
        <v>64.0</v>
      </c>
      <c r="E18" s="109" t="s">
        <v>112</v>
      </c>
      <c r="F18" s="112">
        <v>68.0</v>
      </c>
      <c r="G18" s="113">
        <v>4.0</v>
      </c>
      <c r="H18" s="114">
        <v>16.0</v>
      </c>
      <c r="I18" s="115">
        <v>64.0</v>
      </c>
      <c r="J18" s="116">
        <f t="shared" si="0"/>
        <v>1.2555555555555555</v>
      </c>
      <c r="K18" s="117">
        <v>1.0</v>
      </c>
      <c r="L18" s="116">
        <f t="shared" si="1"/>
        <v>80.35555555555555</v>
      </c>
      <c r="M18" s="121"/>
      <c r="N18" s="121"/>
      <c r="O18" s="121"/>
      <c r="P18" s="121"/>
      <c r="Q18" s="121"/>
      <c r="R18" s="121"/>
      <c r="S18" s="121"/>
      <c r="T18" s="122"/>
      <c r="U18" s="123"/>
    </row>
    <row r="19" spans="8:8">
      <c r="A19" s="109">
        <v>2.006230337E9</v>
      </c>
      <c r="B19" s="110" t="s">
        <v>20</v>
      </c>
      <c r="C19" s="109" t="s">
        <v>113</v>
      </c>
      <c r="D19" s="111">
        <v>64.0</v>
      </c>
      <c r="E19" s="109" t="s">
        <v>114</v>
      </c>
      <c r="F19" s="112">
        <v>50.0</v>
      </c>
      <c r="G19" s="113">
        <v>4.0</v>
      </c>
      <c r="H19" s="114">
        <v>16.0</v>
      </c>
      <c r="I19" s="115">
        <v>64.0</v>
      </c>
      <c r="J19" s="116">
        <f t="shared" si="0"/>
        <v>1.0555555555555556</v>
      </c>
      <c r="K19" s="117">
        <v>1.5</v>
      </c>
      <c r="L19" s="116">
        <f t="shared" si="1"/>
        <v>101.33333333333334</v>
      </c>
      <c r="M19" s="121"/>
      <c r="N19" s="121"/>
      <c r="O19" s="121"/>
      <c r="P19" s="121"/>
      <c r="Q19" s="121"/>
      <c r="R19" s="121"/>
      <c r="S19" s="121"/>
      <c r="T19" s="122"/>
      <c r="U19" s="120">
        <f>L19+L20</f>
        <v>156.2666666666663</v>
      </c>
    </row>
    <row r="20" spans="8:8">
      <c r="A20" s="109"/>
      <c r="B20" s="110"/>
      <c r="C20" s="109" t="s">
        <v>115</v>
      </c>
      <c r="D20" s="111">
        <v>32.0</v>
      </c>
      <c r="E20" s="109" t="s">
        <v>116</v>
      </c>
      <c r="F20" s="112">
        <v>58.0</v>
      </c>
      <c r="G20" s="113">
        <v>2.0</v>
      </c>
      <c r="H20" s="114">
        <v>16.0</v>
      </c>
      <c r="I20" s="115">
        <v>32.0</v>
      </c>
      <c r="J20" s="116">
        <f t="shared" si="0"/>
        <v>1.1444444444444444</v>
      </c>
      <c r="K20" s="117">
        <v>1.5</v>
      </c>
      <c r="L20" s="116">
        <f t="shared" si="1"/>
        <v>54.93333333333333</v>
      </c>
      <c r="M20" s="121"/>
      <c r="N20" s="121"/>
      <c r="O20" s="121"/>
      <c r="P20" s="121"/>
      <c r="Q20" s="121"/>
      <c r="R20" s="121"/>
      <c r="S20" s="121"/>
      <c r="T20" s="122"/>
      <c r="U20" s="123"/>
    </row>
    <row r="21" spans="8:8">
      <c r="A21" s="109">
        <v>2.004230338E9</v>
      </c>
      <c r="B21" s="110" t="s">
        <v>21</v>
      </c>
      <c r="C21" s="109" t="s">
        <v>99</v>
      </c>
      <c r="D21" s="111">
        <v>64.0</v>
      </c>
      <c r="E21" s="109" t="s">
        <v>117</v>
      </c>
      <c r="F21" s="112">
        <v>92.0</v>
      </c>
      <c r="G21" s="113">
        <v>4.0</v>
      </c>
      <c r="H21" s="114">
        <v>16.0</v>
      </c>
      <c r="I21" s="115">
        <v>64.0</v>
      </c>
      <c r="J21" s="116">
        <f t="shared" si="0"/>
        <v>1.508888888888889</v>
      </c>
      <c r="K21" s="117">
        <v>1.0</v>
      </c>
      <c r="L21" s="116">
        <f t="shared" si="1"/>
        <v>96.56888888888889</v>
      </c>
      <c r="M21" s="121"/>
      <c r="N21" s="121"/>
      <c r="O21" s="121"/>
      <c r="P21" s="121"/>
      <c r="Q21" s="121"/>
      <c r="R21" s="121"/>
      <c r="S21" s="121"/>
      <c r="T21" s="122"/>
      <c r="U21" s="120">
        <f>L21+L22+L23</f>
        <v>273.4933333333336</v>
      </c>
    </row>
    <row r="22" spans="8:8">
      <c r="A22" s="109"/>
      <c r="B22" s="110"/>
      <c r="C22" s="109" t="s">
        <v>99</v>
      </c>
      <c r="D22" s="111">
        <v>64.0</v>
      </c>
      <c r="E22" s="109" t="s">
        <v>118</v>
      </c>
      <c r="F22" s="112">
        <v>92.0</v>
      </c>
      <c r="G22" s="113">
        <v>4.0</v>
      </c>
      <c r="H22" s="114">
        <v>16.0</v>
      </c>
      <c r="I22" s="115">
        <v>64.0</v>
      </c>
      <c r="J22" s="116">
        <f t="shared" si="0"/>
        <v>1.508888888888889</v>
      </c>
      <c r="K22" s="117">
        <v>1.0</v>
      </c>
      <c r="L22" s="116">
        <f t="shared" si="1"/>
        <v>96.56888888888889</v>
      </c>
      <c r="M22" s="121"/>
      <c r="N22" s="121"/>
      <c r="O22" s="121"/>
      <c r="P22" s="121"/>
      <c r="Q22" s="121"/>
      <c r="R22" s="121"/>
      <c r="S22" s="121"/>
      <c r="T22" s="122"/>
      <c r="U22" s="124"/>
    </row>
    <row r="23" spans="8:8">
      <c r="A23" s="109"/>
      <c r="B23" s="110"/>
      <c r="C23" s="109" t="s">
        <v>99</v>
      </c>
      <c r="D23" s="111">
        <v>64.0</v>
      </c>
      <c r="E23" s="109" t="s">
        <v>119</v>
      </c>
      <c r="F23" s="112">
        <v>68.0</v>
      </c>
      <c r="G23" s="113">
        <v>4.0</v>
      </c>
      <c r="H23" s="114">
        <v>16.0</v>
      </c>
      <c r="I23" s="115">
        <v>64.0</v>
      </c>
      <c r="J23" s="116">
        <f t="shared" si="0"/>
        <v>1.2555555555555555</v>
      </c>
      <c r="K23" s="117">
        <v>1.0</v>
      </c>
      <c r="L23" s="116">
        <f t="shared" si="1"/>
        <v>80.35555555555555</v>
      </c>
      <c r="M23" s="121"/>
      <c r="N23" s="121"/>
      <c r="O23" s="121"/>
      <c r="P23" s="121"/>
      <c r="Q23" s="121"/>
      <c r="R23" s="121"/>
      <c r="S23" s="121"/>
      <c r="T23" s="122"/>
      <c r="U23" s="123"/>
    </row>
    <row r="24" spans="8:8">
      <c r="A24" s="109">
        <v>1.995230339E9</v>
      </c>
      <c r="B24" s="110" t="s">
        <v>22</v>
      </c>
      <c r="C24" s="109" t="s">
        <v>99</v>
      </c>
      <c r="D24" s="111">
        <v>64.0</v>
      </c>
      <c r="E24" s="109" t="s">
        <v>120</v>
      </c>
      <c r="F24" s="112">
        <v>84.0</v>
      </c>
      <c r="G24" s="113">
        <v>4.0</v>
      </c>
      <c r="H24" s="114">
        <v>16.0</v>
      </c>
      <c r="I24" s="115">
        <v>64.0</v>
      </c>
      <c r="J24" s="116">
        <f t="shared" si="0"/>
        <v>1.4333333333333333</v>
      </c>
      <c r="K24" s="117">
        <v>1.0</v>
      </c>
      <c r="L24" s="116">
        <f t="shared" si="1"/>
        <v>91.73333333333333</v>
      </c>
      <c r="M24" s="121"/>
      <c r="N24" s="121"/>
      <c r="O24" s="121"/>
      <c r="P24" s="121"/>
      <c r="Q24" s="121"/>
      <c r="R24" s="121"/>
      <c r="S24" s="121"/>
      <c r="T24" s="122"/>
      <c r="U24" s="120">
        <f>L24+L25+L26</f>
        <v>273.7777777777776</v>
      </c>
    </row>
    <row r="25" spans="8:8">
      <c r="A25" s="109"/>
      <c r="B25" s="110"/>
      <c r="C25" s="109" t="s">
        <v>99</v>
      </c>
      <c r="D25" s="111">
        <v>64.0</v>
      </c>
      <c r="E25" s="109" t="s">
        <v>121</v>
      </c>
      <c r="F25" s="112">
        <v>80.0</v>
      </c>
      <c r="G25" s="113">
        <v>4.0</v>
      </c>
      <c r="H25" s="114">
        <v>16.0</v>
      </c>
      <c r="I25" s="115">
        <v>64.0</v>
      </c>
      <c r="J25" s="116">
        <f t="shared" si="0"/>
        <v>1.3888888888888888</v>
      </c>
      <c r="K25" s="117">
        <v>1.0</v>
      </c>
      <c r="L25" s="116">
        <f t="shared" si="1"/>
        <v>88.88888888888889</v>
      </c>
      <c r="M25" s="121"/>
      <c r="N25" s="121"/>
      <c r="O25" s="121"/>
      <c r="P25" s="121"/>
      <c r="Q25" s="121"/>
      <c r="R25" s="121"/>
      <c r="S25" s="121"/>
      <c r="T25" s="122"/>
      <c r="U25" s="124"/>
    </row>
    <row r="26" spans="8:8">
      <c r="A26" s="109"/>
      <c r="B26" s="110"/>
      <c r="C26" s="109" t="s">
        <v>99</v>
      </c>
      <c r="D26" s="111">
        <v>64.0</v>
      </c>
      <c r="E26" s="109" t="s">
        <v>122</v>
      </c>
      <c r="F26" s="112">
        <v>86.0</v>
      </c>
      <c r="G26" s="113">
        <v>4.0</v>
      </c>
      <c r="H26" s="114">
        <v>16.0</v>
      </c>
      <c r="I26" s="115">
        <v>64.0</v>
      </c>
      <c r="J26" s="116">
        <f t="shared" si="0"/>
        <v>1.4555555555555557</v>
      </c>
      <c r="K26" s="117">
        <v>1.0</v>
      </c>
      <c r="L26" s="116">
        <f t="shared" si="1"/>
        <v>93.15555555555557</v>
      </c>
      <c r="M26" s="121"/>
      <c r="N26" s="121"/>
      <c r="O26" s="121"/>
      <c r="P26" s="121"/>
      <c r="Q26" s="121"/>
      <c r="R26" s="121"/>
      <c r="S26" s="121"/>
      <c r="T26" s="122"/>
      <c r="U26" s="123"/>
    </row>
    <row r="27" spans="8:8">
      <c r="A27" s="109">
        <v>2.011230342E9</v>
      </c>
      <c r="B27" s="110" t="s">
        <v>23</v>
      </c>
      <c r="C27" s="109" t="s">
        <v>99</v>
      </c>
      <c r="D27" s="111">
        <v>64.0</v>
      </c>
      <c r="E27" s="109" t="s">
        <v>123</v>
      </c>
      <c r="F27" s="112">
        <v>91.0</v>
      </c>
      <c r="G27" s="113">
        <v>4.0</v>
      </c>
      <c r="H27" s="114">
        <v>16.0</v>
      </c>
      <c r="I27" s="115">
        <v>64.0</v>
      </c>
      <c r="J27" s="116">
        <f t="shared" si="0"/>
        <v>1.5044444444444445</v>
      </c>
      <c r="K27" s="117">
        <v>1.0</v>
      </c>
      <c r="L27" s="116">
        <f t="shared" si="1"/>
        <v>96.28444444444445</v>
      </c>
      <c r="M27" s="121"/>
      <c r="N27" s="121"/>
      <c r="O27" s="121"/>
      <c r="P27" s="121"/>
      <c r="Q27" s="121"/>
      <c r="R27" s="121"/>
      <c r="S27" s="121"/>
      <c r="T27" s="122"/>
      <c r="U27" s="120">
        <f>L27+L28+L29</f>
        <v>284.373333333333</v>
      </c>
    </row>
    <row r="28" spans="8:8">
      <c r="A28" s="109"/>
      <c r="B28" s="110"/>
      <c r="C28" s="109" t="s">
        <v>99</v>
      </c>
      <c r="D28" s="111">
        <v>64.0</v>
      </c>
      <c r="E28" s="109" t="s">
        <v>124</v>
      </c>
      <c r="F28" s="112">
        <v>80.0</v>
      </c>
      <c r="G28" s="113">
        <v>4.0</v>
      </c>
      <c r="H28" s="114">
        <v>16.0</v>
      </c>
      <c r="I28" s="115">
        <v>64.0</v>
      </c>
      <c r="J28" s="116">
        <f t="shared" si="0"/>
        <v>1.3888888888888888</v>
      </c>
      <c r="K28" s="117">
        <v>1.0</v>
      </c>
      <c r="L28" s="116">
        <f t="shared" si="1"/>
        <v>88.88888888888889</v>
      </c>
      <c r="M28" s="121"/>
      <c r="N28" s="121"/>
      <c r="O28" s="121"/>
      <c r="P28" s="121"/>
      <c r="Q28" s="121"/>
      <c r="R28" s="121"/>
      <c r="S28" s="121"/>
      <c r="T28" s="122"/>
      <c r="U28" s="124"/>
    </row>
    <row r="29" spans="8:8">
      <c r="A29" s="109"/>
      <c r="B29" s="110"/>
      <c r="C29" s="109" t="s">
        <v>125</v>
      </c>
      <c r="D29" s="111">
        <v>64.0</v>
      </c>
      <c r="E29" s="109" t="s">
        <v>126</v>
      </c>
      <c r="F29" s="112">
        <v>48.0</v>
      </c>
      <c r="G29" s="113">
        <v>4.0</v>
      </c>
      <c r="H29" s="114">
        <v>16.0</v>
      </c>
      <c r="I29" s="115">
        <v>64.0</v>
      </c>
      <c r="J29" s="116">
        <f t="shared" si="0"/>
        <v>1.0333333333333332</v>
      </c>
      <c r="K29" s="117">
        <v>1.5</v>
      </c>
      <c r="L29" s="116">
        <f t="shared" si="1"/>
        <v>99.19999999999999</v>
      </c>
      <c r="M29" s="121"/>
      <c r="N29" s="121"/>
      <c r="O29" s="121"/>
      <c r="P29" s="121"/>
      <c r="Q29" s="121"/>
      <c r="R29" s="121"/>
      <c r="S29" s="121"/>
      <c r="T29" s="122"/>
      <c r="U29" s="123"/>
    </row>
    <row r="30" spans="8:8">
      <c r="A30" s="109">
        <v>2.012230343E9</v>
      </c>
      <c r="B30" s="110" t="s">
        <v>25</v>
      </c>
      <c r="C30" s="109" t="s">
        <v>99</v>
      </c>
      <c r="D30" s="111">
        <v>64.0</v>
      </c>
      <c r="E30" s="109" t="s">
        <v>127</v>
      </c>
      <c r="F30" s="112">
        <v>78.0</v>
      </c>
      <c r="G30" s="113">
        <v>4.0</v>
      </c>
      <c r="H30" s="114">
        <v>16.0</v>
      </c>
      <c r="I30" s="115">
        <v>64.0</v>
      </c>
      <c r="J30" s="116">
        <f t="shared" si="0"/>
        <v>1.3666666666666667</v>
      </c>
      <c r="K30" s="117">
        <v>1.0</v>
      </c>
      <c r="L30" s="116">
        <f t="shared" si="1"/>
        <v>87.46666666666667</v>
      </c>
      <c r="M30" s="121"/>
      <c r="N30" s="121"/>
      <c r="O30" s="121"/>
      <c r="P30" s="121"/>
      <c r="Q30" s="121"/>
      <c r="R30" s="121"/>
      <c r="S30" s="121"/>
      <c r="T30" s="122"/>
      <c r="U30" s="120">
        <f>L30+L31+L32</f>
        <v>268.08888888888896</v>
      </c>
    </row>
    <row r="31" spans="8:8">
      <c r="A31" s="109"/>
      <c r="B31" s="110"/>
      <c r="C31" s="109" t="s">
        <v>99</v>
      </c>
      <c r="D31" s="111">
        <v>64.0</v>
      </c>
      <c r="E31" s="109" t="s">
        <v>128</v>
      </c>
      <c r="F31" s="112">
        <v>74.0</v>
      </c>
      <c r="G31" s="113">
        <v>4.0</v>
      </c>
      <c r="H31" s="114">
        <v>16.0</v>
      </c>
      <c r="I31" s="115">
        <v>64.0</v>
      </c>
      <c r="J31" s="116">
        <f t="shared" si="0"/>
        <v>1.3222222222222222</v>
      </c>
      <c r="K31" s="117">
        <v>1.0</v>
      </c>
      <c r="L31" s="116">
        <f t="shared" si="1"/>
        <v>84.62222222222222</v>
      </c>
      <c r="M31" s="121"/>
      <c r="N31" s="121"/>
      <c r="O31" s="121"/>
      <c r="P31" s="121"/>
      <c r="Q31" s="121"/>
      <c r="R31" s="121"/>
      <c r="S31" s="121"/>
      <c r="T31" s="122"/>
      <c r="U31" s="124"/>
    </row>
    <row r="32" spans="8:8">
      <c r="A32" s="109"/>
      <c r="B32" s="110"/>
      <c r="C32" s="109" t="s">
        <v>113</v>
      </c>
      <c r="D32" s="111">
        <v>64.0</v>
      </c>
      <c r="E32" s="109" t="s">
        <v>129</v>
      </c>
      <c r="F32" s="112">
        <v>29.0</v>
      </c>
      <c r="G32" s="113">
        <v>4.0</v>
      </c>
      <c r="H32" s="114">
        <v>16.0</v>
      </c>
      <c r="I32" s="115">
        <v>64.0</v>
      </c>
      <c r="J32" s="116">
        <f t="shared" si="0"/>
        <v>1.0</v>
      </c>
      <c r="K32" s="117">
        <v>1.5</v>
      </c>
      <c r="L32" s="116">
        <f t="shared" si="1"/>
        <v>96.0</v>
      </c>
      <c r="M32" s="121"/>
      <c r="N32" s="121"/>
      <c r="O32" s="121"/>
      <c r="P32" s="121"/>
      <c r="Q32" s="121"/>
      <c r="R32" s="121"/>
      <c r="S32" s="121"/>
      <c r="T32" s="122"/>
      <c r="U32" s="123"/>
    </row>
    <row r="33" spans="8:8">
      <c r="A33" s="125">
        <v>2.019230528E9</v>
      </c>
      <c r="B33" s="126" t="s">
        <v>26</v>
      </c>
      <c r="C33" s="109" t="s">
        <v>99</v>
      </c>
      <c r="D33" s="111">
        <v>64.0</v>
      </c>
      <c r="E33" s="109" t="s">
        <v>100</v>
      </c>
      <c r="F33" s="112">
        <v>74.0</v>
      </c>
      <c r="G33" s="113">
        <v>4.0</v>
      </c>
      <c r="H33" s="114">
        <v>16.0</v>
      </c>
      <c r="I33" s="115">
        <v>42.0</v>
      </c>
      <c r="J33" s="116">
        <f t="shared" si="0"/>
        <v>1.3222222222222222</v>
      </c>
      <c r="K33" s="117">
        <v>1.0</v>
      </c>
      <c r="L33" s="116">
        <f>I33*J33</f>
        <v>55.53333333333333</v>
      </c>
      <c r="M33" s="121"/>
      <c r="N33" s="121"/>
      <c r="O33" s="121"/>
      <c r="P33" s="121"/>
      <c r="Q33" s="121"/>
      <c r="R33" s="121"/>
      <c r="S33" s="121"/>
      <c r="T33" s="122"/>
      <c r="U33" s="120">
        <f>L33+L34</f>
        <v>149.4</v>
      </c>
    </row>
    <row r="34" spans="8:8">
      <c r="A34" s="127"/>
      <c r="B34" s="128"/>
      <c r="C34" s="109" t="s">
        <v>99</v>
      </c>
      <c r="D34" s="111">
        <v>64.0</v>
      </c>
      <c r="E34" s="109" t="s">
        <v>130</v>
      </c>
      <c r="F34" s="112">
        <v>87.0</v>
      </c>
      <c r="G34" s="113">
        <v>4.0</v>
      </c>
      <c r="H34" s="114">
        <v>16.0</v>
      </c>
      <c r="I34" s="115">
        <v>64.0</v>
      </c>
      <c r="J34" s="116">
        <f t="shared" si="0"/>
        <v>1.4666666666666668</v>
      </c>
      <c r="K34" s="117">
        <v>1.0</v>
      </c>
      <c r="L34" s="116">
        <f t="shared" si="2" ref="L34:L40">I34*J34*K34</f>
        <v>93.86666666666667</v>
      </c>
      <c r="M34" s="121"/>
      <c r="N34" s="121"/>
      <c r="O34" s="121"/>
      <c r="P34" s="121"/>
      <c r="Q34" s="121"/>
      <c r="R34" s="121"/>
      <c r="S34" s="121"/>
      <c r="T34" s="122"/>
      <c r="U34" s="123"/>
    </row>
    <row r="35" spans="8:8">
      <c r="A35" s="109">
        <v>2.021350605E9</v>
      </c>
      <c r="B35" s="110" t="s">
        <v>28</v>
      </c>
      <c r="C35" s="109" t="s">
        <v>131</v>
      </c>
      <c r="D35" s="111">
        <v>32.0</v>
      </c>
      <c r="E35" s="109" t="s">
        <v>132</v>
      </c>
      <c r="F35" s="112">
        <v>57.0</v>
      </c>
      <c r="G35" s="113">
        <v>2.0</v>
      </c>
      <c r="H35" s="114">
        <v>16.0</v>
      </c>
      <c r="I35" s="115">
        <v>32.0</v>
      </c>
      <c r="J35" s="116">
        <f t="shared" si="0"/>
        <v>1.1333333333333333</v>
      </c>
      <c r="K35" s="117">
        <v>1.5</v>
      </c>
      <c r="L35" s="116">
        <f t="shared" si="2"/>
        <v>54.4</v>
      </c>
      <c r="M35" s="121"/>
      <c r="N35" s="121"/>
      <c r="O35" s="121"/>
      <c r="P35" s="121"/>
      <c r="Q35" s="121"/>
      <c r="R35" s="121"/>
      <c r="S35" s="121"/>
      <c r="T35" s="122"/>
      <c r="U35" s="120">
        <f>L35+L36+L37</f>
        <v>174.4</v>
      </c>
    </row>
    <row r="36" spans="8:8">
      <c r="A36" s="109"/>
      <c r="B36" s="110"/>
      <c r="C36" s="109" t="s">
        <v>113</v>
      </c>
      <c r="D36" s="111">
        <v>48.0</v>
      </c>
      <c r="E36" s="109" t="s">
        <v>133</v>
      </c>
      <c r="F36" s="112">
        <v>30.0</v>
      </c>
      <c r="G36" s="113">
        <v>4.0</v>
      </c>
      <c r="H36" s="114">
        <v>12.0</v>
      </c>
      <c r="I36" s="115">
        <v>48.0</v>
      </c>
      <c r="J36" s="116">
        <f t="shared" si="0"/>
        <v>1.0</v>
      </c>
      <c r="K36" s="117">
        <v>1.5</v>
      </c>
      <c r="L36" s="116">
        <f t="shared" si="2"/>
        <v>72.0</v>
      </c>
      <c r="M36" s="121"/>
      <c r="N36" s="121"/>
      <c r="O36" s="121"/>
      <c r="P36" s="121"/>
      <c r="Q36" s="121"/>
      <c r="R36" s="121"/>
      <c r="S36" s="121"/>
      <c r="T36" s="122"/>
      <c r="U36" s="124"/>
    </row>
    <row r="37" spans="8:8">
      <c r="A37" s="109"/>
      <c r="B37" s="110"/>
      <c r="C37" s="109" t="s">
        <v>125</v>
      </c>
      <c r="D37" s="111">
        <v>32.0</v>
      </c>
      <c r="E37" s="109" t="s">
        <v>134</v>
      </c>
      <c r="F37" s="112">
        <v>28.0</v>
      </c>
      <c r="G37" s="113">
        <v>2.0</v>
      </c>
      <c r="H37" s="114">
        <v>16.0</v>
      </c>
      <c r="I37" s="115">
        <v>32.0</v>
      </c>
      <c r="J37" s="116">
        <f t="shared" si="0"/>
        <v>1.0</v>
      </c>
      <c r="K37" s="117">
        <v>1.5</v>
      </c>
      <c r="L37" s="116">
        <f t="shared" si="2"/>
        <v>48.0</v>
      </c>
      <c r="M37" s="121"/>
      <c r="N37" s="121"/>
      <c r="O37" s="121"/>
      <c r="P37" s="121"/>
      <c r="Q37" s="121"/>
      <c r="R37" s="121"/>
      <c r="S37" s="121"/>
      <c r="T37" s="122"/>
      <c r="U37" s="123"/>
    </row>
    <row r="38" spans="8:8">
      <c r="A38" s="109">
        <v>2.022350664E9</v>
      </c>
      <c r="B38" s="110" t="s">
        <v>29</v>
      </c>
      <c r="C38" s="109" t="s">
        <v>99</v>
      </c>
      <c r="D38" s="111">
        <v>64.0</v>
      </c>
      <c r="E38" s="109" t="s">
        <v>135</v>
      </c>
      <c r="F38" s="112">
        <v>88.0</v>
      </c>
      <c r="G38" s="113">
        <v>4.0</v>
      </c>
      <c r="H38" s="114">
        <v>16.0</v>
      </c>
      <c r="I38" s="115">
        <v>64.0</v>
      </c>
      <c r="J38" s="116">
        <f t="shared" si="0"/>
        <v>1.4777777777777779</v>
      </c>
      <c r="K38" s="117">
        <v>1.0</v>
      </c>
      <c r="L38" s="116">
        <f t="shared" si="2"/>
        <v>94.57777777777778</v>
      </c>
      <c r="M38" s="129"/>
      <c r="N38" s="129"/>
      <c r="O38" s="129"/>
      <c r="P38" s="129"/>
      <c r="Q38" s="129"/>
      <c r="R38" s="129"/>
      <c r="S38" s="129"/>
      <c r="T38" s="130"/>
      <c r="U38" s="120">
        <f>L38+L39+L40</f>
        <v>271.644444444444</v>
      </c>
    </row>
    <row r="39" spans="8:8">
      <c r="A39" s="109"/>
      <c r="B39" s="110"/>
      <c r="C39" s="109" t="s">
        <v>99</v>
      </c>
      <c r="D39" s="111">
        <v>64.0</v>
      </c>
      <c r="E39" s="109" t="s">
        <v>136</v>
      </c>
      <c r="F39" s="112">
        <v>69.0</v>
      </c>
      <c r="G39" s="113">
        <v>4.0</v>
      </c>
      <c r="H39" s="114">
        <v>16.0</v>
      </c>
      <c r="I39" s="115">
        <v>64.0</v>
      </c>
      <c r="J39" s="116">
        <f t="shared" si="0"/>
        <v>1.2666666666666666</v>
      </c>
      <c r="K39" s="117">
        <v>1.0</v>
      </c>
      <c r="L39" s="116">
        <f t="shared" si="2"/>
        <v>81.06666666666666</v>
      </c>
      <c r="M39" s="129"/>
      <c r="N39" s="129"/>
      <c r="O39" s="129"/>
      <c r="P39" s="129"/>
      <c r="Q39" s="129"/>
      <c r="R39" s="129"/>
      <c r="S39" s="129"/>
      <c r="T39" s="130"/>
      <c r="U39" s="124"/>
    </row>
    <row r="40" spans="8:8">
      <c r="A40" s="109"/>
      <c r="B40" s="110"/>
      <c r="C40" s="109" t="s">
        <v>113</v>
      </c>
      <c r="D40" s="111">
        <v>64.0</v>
      </c>
      <c r="E40" s="109" t="s">
        <v>137</v>
      </c>
      <c r="F40" s="112">
        <v>32.0</v>
      </c>
      <c r="G40" s="113">
        <v>4.0</v>
      </c>
      <c r="H40" s="114">
        <v>16.0</v>
      </c>
      <c r="I40" s="115">
        <v>64.0</v>
      </c>
      <c r="J40" s="116">
        <f t="shared" si="0"/>
        <v>1.0</v>
      </c>
      <c r="K40" s="117">
        <v>1.5</v>
      </c>
      <c r="L40" s="116">
        <f t="shared" si="2"/>
        <v>96.0</v>
      </c>
      <c r="M40" s="121"/>
      <c r="N40" s="121"/>
      <c r="O40" s="121"/>
      <c r="P40" s="121"/>
      <c r="Q40" s="121"/>
      <c r="R40" s="121"/>
      <c r="S40" s="121"/>
      <c r="T40" s="122"/>
      <c r="U40" s="123"/>
    </row>
    <row r="41" spans="8:8">
      <c r="A41" s="109">
        <v>2.022350665E9</v>
      </c>
      <c r="B41" s="110" t="s">
        <v>30</v>
      </c>
      <c r="C41" s="131"/>
      <c r="D41" s="132"/>
      <c r="E41" s="131"/>
      <c r="F41" s="133"/>
      <c r="G41" s="113"/>
      <c r="H41" s="114"/>
      <c r="I41" s="133"/>
      <c r="J41" s="116"/>
      <c r="K41" s="117"/>
      <c r="L41" s="116"/>
      <c r="M41" s="121"/>
      <c r="N41" s="121"/>
      <c r="O41" s="121"/>
      <c r="P41" s="121"/>
      <c r="Q41" s="121"/>
      <c r="R41" s="121"/>
      <c r="S41" s="121"/>
      <c r="T41" s="122"/>
      <c r="U41" s="134"/>
    </row>
    <row r="42" spans="8:8">
      <c r="A42" s="109">
        <v>2.023350698E9</v>
      </c>
      <c r="B42" s="110" t="s">
        <v>32</v>
      </c>
      <c r="C42" s="109" t="s">
        <v>99</v>
      </c>
      <c r="D42" s="111">
        <v>64.0</v>
      </c>
      <c r="E42" s="109" t="s">
        <v>138</v>
      </c>
      <c r="F42" s="112">
        <v>96.0</v>
      </c>
      <c r="G42" s="113">
        <v>4.0</v>
      </c>
      <c r="H42" s="135">
        <v>16.0</v>
      </c>
      <c r="I42" s="115">
        <v>64.0</v>
      </c>
      <c r="J42" s="116">
        <f t="shared" si="3" ref="J42:J105">IF(F42&lt;=45,1,IF(F42&lt;90,1+0.5*(F42/45-1),IF(F42&gt;=90,1.5+0.2*(F42/45-2))))</f>
        <v>1.5266666666666666</v>
      </c>
      <c r="K42" s="117">
        <v>1.0</v>
      </c>
      <c r="L42" s="116">
        <f t="shared" si="4" ref="L42:L105">I42*J42*K42</f>
        <v>97.70666666666666</v>
      </c>
      <c r="M42" s="121"/>
      <c r="N42" s="121"/>
      <c r="O42" s="121"/>
      <c r="P42" s="121"/>
      <c r="Q42" s="121"/>
      <c r="R42" s="121"/>
      <c r="S42" s="121"/>
      <c r="T42" s="122"/>
      <c r="U42" s="120">
        <f>L42+L43</f>
        <v>217.7066666666667</v>
      </c>
    </row>
    <row r="43" spans="8:8">
      <c r="A43" s="109"/>
      <c r="B43" s="110"/>
      <c r="C43" s="109" t="s">
        <v>139</v>
      </c>
      <c r="D43" s="111">
        <v>120.0</v>
      </c>
      <c r="E43" s="109" t="s">
        <v>140</v>
      </c>
      <c r="F43" s="112">
        <v>38.0</v>
      </c>
      <c r="G43" s="113">
        <v>8.0</v>
      </c>
      <c r="H43" s="135">
        <v>16.0</v>
      </c>
      <c r="I43" s="115">
        <v>120.0</v>
      </c>
      <c r="J43" s="116">
        <f t="shared" si="3"/>
        <v>1.0</v>
      </c>
      <c r="K43" s="117">
        <v>1.0</v>
      </c>
      <c r="L43" s="116">
        <f t="shared" si="4"/>
        <v>120.0</v>
      </c>
      <c r="M43" s="121"/>
      <c r="N43" s="121"/>
      <c r="O43" s="121"/>
      <c r="P43" s="121"/>
      <c r="Q43" s="121"/>
      <c r="R43" s="121"/>
      <c r="S43" s="121"/>
      <c r="T43" s="122"/>
      <c r="U43" s="123"/>
    </row>
    <row r="44" spans="8:8">
      <c r="A44" s="109">
        <v>2.00723034E9</v>
      </c>
      <c r="B44" s="110" t="s">
        <v>33</v>
      </c>
      <c r="C44" s="109" t="s">
        <v>99</v>
      </c>
      <c r="D44" s="111">
        <v>64.0</v>
      </c>
      <c r="E44" s="109" t="s">
        <v>141</v>
      </c>
      <c r="F44" s="112">
        <v>81.0</v>
      </c>
      <c r="G44" s="113">
        <v>4.0</v>
      </c>
      <c r="H44" s="135">
        <v>16.0</v>
      </c>
      <c r="I44" s="115">
        <v>64.0</v>
      </c>
      <c r="J44" s="116">
        <f t="shared" si="3"/>
        <v>1.4</v>
      </c>
      <c r="K44" s="117">
        <v>1.0</v>
      </c>
      <c r="L44" s="116">
        <f t="shared" si="4"/>
        <v>89.6</v>
      </c>
      <c r="M44" s="136"/>
      <c r="N44" s="136"/>
      <c r="O44" s="136"/>
      <c r="P44" s="136"/>
      <c r="Q44" s="136"/>
      <c r="R44" s="136"/>
      <c r="S44" s="136"/>
      <c r="T44" s="136"/>
      <c r="U44" s="120">
        <f>L44+L45+L46</f>
        <v>287.288888888889</v>
      </c>
    </row>
    <row r="45" spans="8:8">
      <c r="A45" s="109"/>
      <c r="B45" s="110"/>
      <c r="C45" s="109" t="s">
        <v>99</v>
      </c>
      <c r="D45" s="111">
        <v>64.0</v>
      </c>
      <c r="E45" s="109" t="s">
        <v>142</v>
      </c>
      <c r="F45" s="112">
        <v>77.0</v>
      </c>
      <c r="G45" s="113">
        <v>4.0</v>
      </c>
      <c r="H45" s="135">
        <v>16.0</v>
      </c>
      <c r="I45" s="115">
        <v>64.0</v>
      </c>
      <c r="J45" s="116">
        <f t="shared" si="3"/>
        <v>1.3555555555555556</v>
      </c>
      <c r="K45" s="117">
        <v>1.0</v>
      </c>
      <c r="L45" s="116">
        <f t="shared" si="4"/>
        <v>86.75555555555556</v>
      </c>
      <c r="M45" s="136"/>
      <c r="N45" s="136"/>
      <c r="O45" s="136"/>
      <c r="P45" s="136"/>
      <c r="Q45" s="136"/>
      <c r="R45" s="136"/>
      <c r="S45" s="136"/>
      <c r="T45" s="136"/>
      <c r="U45" s="124"/>
    </row>
    <row r="46" spans="8:8">
      <c r="A46" s="109"/>
      <c r="B46" s="110"/>
      <c r="C46" s="109" t="s">
        <v>113</v>
      </c>
      <c r="D46" s="111">
        <v>64.0</v>
      </c>
      <c r="E46" s="109" t="s">
        <v>143</v>
      </c>
      <c r="F46" s="112">
        <v>59.0</v>
      </c>
      <c r="G46" s="113">
        <v>4.0</v>
      </c>
      <c r="H46" s="135">
        <v>16.0</v>
      </c>
      <c r="I46" s="115">
        <v>64.0</v>
      </c>
      <c r="J46" s="116">
        <f t="shared" si="3"/>
        <v>1.1555555555555554</v>
      </c>
      <c r="K46" s="117">
        <v>1.5</v>
      </c>
      <c r="L46" s="116">
        <f t="shared" si="4"/>
        <v>110.93333333333332</v>
      </c>
      <c r="M46" s="137"/>
      <c r="N46" s="137"/>
      <c r="O46" s="137"/>
      <c r="P46" s="137"/>
      <c r="Q46" s="137"/>
      <c r="R46" s="137"/>
      <c r="S46" s="137"/>
      <c r="T46" s="138"/>
      <c r="U46" s="123"/>
    </row>
    <row r="47" spans="8:8">
      <c r="A47" s="125">
        <v>2.019110514E9</v>
      </c>
      <c r="B47" s="126" t="s">
        <v>34</v>
      </c>
      <c r="C47" s="109" t="s">
        <v>99</v>
      </c>
      <c r="D47" s="111">
        <v>64.0</v>
      </c>
      <c r="E47" s="109" t="s">
        <v>144</v>
      </c>
      <c r="F47" s="112">
        <v>97.0</v>
      </c>
      <c r="G47" s="113">
        <v>4.0</v>
      </c>
      <c r="H47" s="114">
        <v>16.0</v>
      </c>
      <c r="I47" s="115">
        <v>64.0</v>
      </c>
      <c r="J47" s="116">
        <f t="shared" si="3"/>
        <v>1.531111111111111</v>
      </c>
      <c r="K47" s="117">
        <v>1.0</v>
      </c>
      <c r="L47" s="116">
        <f t="shared" si="4"/>
        <v>97.99111111111111</v>
      </c>
      <c r="M47" s="137"/>
      <c r="N47" s="137"/>
      <c r="O47" s="137"/>
      <c r="P47" s="137"/>
      <c r="Q47" s="137"/>
      <c r="R47" s="137"/>
      <c r="S47" s="137"/>
      <c r="T47" s="138"/>
      <c r="U47" s="120">
        <f>L47+L48+L49</f>
        <v>272.9244444444445</v>
      </c>
    </row>
    <row r="48" spans="8:8">
      <c r="A48" s="139"/>
      <c r="B48" s="140"/>
      <c r="C48" s="109" t="s">
        <v>99</v>
      </c>
      <c r="D48" s="111">
        <v>64.0</v>
      </c>
      <c r="E48" s="109" t="s">
        <v>145</v>
      </c>
      <c r="F48" s="112">
        <v>89.0</v>
      </c>
      <c r="G48" s="113">
        <v>4.0</v>
      </c>
      <c r="H48" s="114">
        <v>16.0</v>
      </c>
      <c r="I48" s="115">
        <v>64.0</v>
      </c>
      <c r="J48" s="116">
        <f t="shared" si="3"/>
        <v>1.488888888888889</v>
      </c>
      <c r="K48" s="117">
        <v>1.0</v>
      </c>
      <c r="L48" s="116">
        <f t="shared" si="4"/>
        <v>95.28888888888889</v>
      </c>
      <c r="M48" s="141"/>
      <c r="N48" s="141"/>
      <c r="O48" s="141"/>
      <c r="P48" s="141"/>
      <c r="Q48" s="141"/>
      <c r="R48" s="141"/>
      <c r="S48" s="141"/>
      <c r="T48" s="142"/>
      <c r="U48" s="124"/>
    </row>
    <row r="49" spans="8:8">
      <c r="A49" s="127"/>
      <c r="B49" s="128"/>
      <c r="C49" s="109" t="s">
        <v>99</v>
      </c>
      <c r="D49" s="111">
        <v>64.0</v>
      </c>
      <c r="E49" s="109" t="s">
        <v>146</v>
      </c>
      <c r="F49" s="112">
        <v>67.0</v>
      </c>
      <c r="G49" s="113">
        <v>4.0</v>
      </c>
      <c r="H49" s="114">
        <v>16.0</v>
      </c>
      <c r="I49" s="115">
        <v>64.0</v>
      </c>
      <c r="J49" s="116">
        <f t="shared" si="3"/>
        <v>1.2444444444444445</v>
      </c>
      <c r="K49" s="117">
        <v>1.0</v>
      </c>
      <c r="L49" s="116">
        <f t="shared" si="4"/>
        <v>79.64444444444445</v>
      </c>
      <c r="M49" s="141"/>
      <c r="N49" s="141"/>
      <c r="O49" s="141"/>
      <c r="P49" s="141"/>
      <c r="Q49" s="141"/>
      <c r="R49" s="141"/>
      <c r="S49" s="141"/>
      <c r="T49" s="142"/>
      <c r="U49" s="143"/>
    </row>
    <row r="50" spans="8:8">
      <c r="A50" s="34">
        <v>1.992230348E9</v>
      </c>
      <c r="B50" s="34" t="s">
        <v>35</v>
      </c>
      <c r="C50" s="34" t="s">
        <v>147</v>
      </c>
      <c r="D50" s="111">
        <v>64.0</v>
      </c>
      <c r="E50" s="109" t="s">
        <v>148</v>
      </c>
      <c r="F50" s="112">
        <v>125.0</v>
      </c>
      <c r="G50" s="113">
        <v>4.0</v>
      </c>
      <c r="H50" s="114">
        <v>16.0</v>
      </c>
      <c r="I50" s="115">
        <v>64.0</v>
      </c>
      <c r="J50" s="144">
        <f t="shared" si="3"/>
        <v>1.6555555555555554</v>
      </c>
      <c r="K50" s="145">
        <v>1.0</v>
      </c>
      <c r="L50" s="146">
        <f t="shared" si="4"/>
        <v>105.95555555555555</v>
      </c>
      <c r="U50" s="147">
        <f>L50+L51</f>
        <v>178.8088888888893</v>
      </c>
    </row>
    <row r="51" spans="8:8">
      <c r="A51" s="64"/>
      <c r="B51" s="148"/>
      <c r="C51" s="34" t="s">
        <v>147</v>
      </c>
      <c r="D51" s="111">
        <v>48.0</v>
      </c>
      <c r="E51" s="109" t="s">
        <v>149</v>
      </c>
      <c r="F51" s="112">
        <v>94.0</v>
      </c>
      <c r="G51" s="113">
        <v>4.0</v>
      </c>
      <c r="H51" s="114">
        <v>12.0</v>
      </c>
      <c r="I51" s="115">
        <v>48.0</v>
      </c>
      <c r="J51" s="149">
        <f t="shared" si="3"/>
        <v>1.517777777777778</v>
      </c>
      <c r="K51" s="150">
        <v>1.0</v>
      </c>
      <c r="L51" s="151">
        <f t="shared" si="4"/>
        <v>72.85333333333334</v>
      </c>
      <c r="U51" s="152"/>
    </row>
    <row r="52" spans="8:8">
      <c r="A52" s="34">
        <v>2.022350661E9</v>
      </c>
      <c r="B52" s="34" t="s">
        <v>36</v>
      </c>
      <c r="C52" s="34" t="s">
        <v>147</v>
      </c>
      <c r="D52" s="111">
        <v>48.0</v>
      </c>
      <c r="E52" s="109" t="s">
        <v>150</v>
      </c>
      <c r="F52" s="112">
        <v>116.0</v>
      </c>
      <c r="G52" s="113">
        <v>4.0</v>
      </c>
      <c r="H52" s="114">
        <v>12.0</v>
      </c>
      <c r="I52" s="115">
        <v>48.0</v>
      </c>
      <c r="J52" s="149">
        <f t="shared" si="3"/>
        <v>1.6155555555555556</v>
      </c>
      <c r="K52" s="150">
        <v>1.0</v>
      </c>
      <c r="L52" s="151">
        <f t="shared" si="4"/>
        <v>77.54666666666667</v>
      </c>
      <c r="U52" s="153">
        <f>L52+L53+L54</f>
        <v>194.8799999999997</v>
      </c>
    </row>
    <row r="53" spans="8:8">
      <c r="A53" s="64"/>
      <c r="B53" s="148"/>
      <c r="C53" s="34" t="s">
        <v>147</v>
      </c>
      <c r="D53" s="111">
        <v>48.0</v>
      </c>
      <c r="E53" s="109" t="s">
        <v>151</v>
      </c>
      <c r="F53" s="112">
        <v>74.0</v>
      </c>
      <c r="G53" s="113">
        <v>4.0</v>
      </c>
      <c r="H53" s="114">
        <v>12.0</v>
      </c>
      <c r="I53" s="115">
        <v>48.0</v>
      </c>
      <c r="J53" s="149">
        <f t="shared" si="3"/>
        <v>1.3222222222222222</v>
      </c>
      <c r="K53" s="150">
        <v>1.0</v>
      </c>
      <c r="L53" s="151">
        <f t="shared" si="4"/>
        <v>63.46666666666667</v>
      </c>
      <c r="U53" s="154"/>
    </row>
    <row r="54" spans="8:8">
      <c r="A54" s="64"/>
      <c r="B54" s="148"/>
      <c r="C54" s="34" t="s">
        <v>152</v>
      </c>
      <c r="D54" s="111">
        <v>32.0</v>
      </c>
      <c r="E54" s="109" t="s">
        <v>153</v>
      </c>
      <c r="F54" s="112">
        <v>56.0</v>
      </c>
      <c r="G54" s="113">
        <v>2.0</v>
      </c>
      <c r="H54" s="114">
        <v>16.0</v>
      </c>
      <c r="I54" s="115">
        <v>32.0</v>
      </c>
      <c r="J54" s="149">
        <f t="shared" si="3"/>
        <v>1.1222222222222222</v>
      </c>
      <c r="K54" s="150">
        <v>1.5</v>
      </c>
      <c r="L54" s="151">
        <f t="shared" si="4"/>
        <v>53.86666666666667</v>
      </c>
      <c r="U54" s="152"/>
    </row>
    <row r="55" spans="8:8">
      <c r="A55" s="34">
        <v>2.023350696E9</v>
      </c>
      <c r="B55" s="34" t="s">
        <v>37</v>
      </c>
      <c r="C55" s="34" t="s">
        <v>147</v>
      </c>
      <c r="D55" s="111">
        <v>48.0</v>
      </c>
      <c r="E55" s="109" t="s">
        <v>154</v>
      </c>
      <c r="F55" s="112">
        <v>98.0</v>
      </c>
      <c r="G55" s="113">
        <v>4.0</v>
      </c>
      <c r="H55" s="114">
        <v>12.0</v>
      </c>
      <c r="I55" s="115">
        <v>48.0</v>
      </c>
      <c r="J55" s="149">
        <f t="shared" si="3"/>
        <v>1.5355555555555556</v>
      </c>
      <c r="K55" s="150">
        <v>1.0</v>
      </c>
      <c r="L55" s="151">
        <f t="shared" si="4"/>
        <v>73.70666666666666</v>
      </c>
      <c r="U55" s="153">
        <f>L55+L56+L57</f>
        <v>203.1999999999997</v>
      </c>
    </row>
    <row r="56" spans="8:8">
      <c r="A56" s="64"/>
      <c r="B56" s="148"/>
      <c r="C56" s="34" t="s">
        <v>147</v>
      </c>
      <c r="D56" s="111">
        <v>48.0</v>
      </c>
      <c r="E56" s="109" t="s">
        <v>155</v>
      </c>
      <c r="F56" s="112">
        <v>92.0</v>
      </c>
      <c r="G56" s="113">
        <v>4.0</v>
      </c>
      <c r="H56" s="114">
        <v>12.0</v>
      </c>
      <c r="I56" s="115">
        <v>48.0</v>
      </c>
      <c r="J56" s="149">
        <f t="shared" si="3"/>
        <v>1.508888888888889</v>
      </c>
      <c r="K56" s="150">
        <v>1.0</v>
      </c>
      <c r="L56" s="151">
        <f t="shared" si="4"/>
        <v>72.42666666666668</v>
      </c>
      <c r="U56" s="154"/>
    </row>
    <row r="57" spans="8:8">
      <c r="A57" s="64"/>
      <c r="B57" s="148"/>
      <c r="C57" s="34" t="s">
        <v>147</v>
      </c>
      <c r="D57" s="111">
        <v>48.0</v>
      </c>
      <c r="E57" s="109" t="s">
        <v>156</v>
      </c>
      <c r="F57" s="112">
        <v>62.0</v>
      </c>
      <c r="G57" s="113">
        <v>4.0</v>
      </c>
      <c r="H57" s="114">
        <v>12.0</v>
      </c>
      <c r="I57" s="115">
        <v>48.0</v>
      </c>
      <c r="J57" s="149">
        <f t="shared" si="3"/>
        <v>1.1888888888888889</v>
      </c>
      <c r="K57" s="150">
        <v>1.0</v>
      </c>
      <c r="L57" s="151">
        <f t="shared" si="4"/>
        <v>57.06666666666666</v>
      </c>
      <c r="U57" s="152"/>
    </row>
    <row r="58" spans="8:8">
      <c r="A58" s="34">
        <v>2.021350603E9</v>
      </c>
      <c r="B58" s="34" t="s">
        <v>38</v>
      </c>
      <c r="C58" s="34" t="s">
        <v>157</v>
      </c>
      <c r="D58" s="111">
        <v>80.0</v>
      </c>
      <c r="E58" s="109" t="s">
        <v>158</v>
      </c>
      <c r="F58" s="155">
        <v>91.0</v>
      </c>
      <c r="G58" s="156">
        <v>6.0</v>
      </c>
      <c r="H58" s="156">
        <v>14.0</v>
      </c>
      <c r="I58" s="115">
        <v>80.0</v>
      </c>
      <c r="J58" s="149">
        <f t="shared" si="3"/>
        <v>1.5044444444444445</v>
      </c>
      <c r="K58" s="150">
        <v>1.5</v>
      </c>
      <c r="L58" s="151">
        <f t="shared" si="4"/>
        <v>180.53333333333333</v>
      </c>
      <c r="U58" s="153">
        <f>L58+L59</f>
        <v>235.4666666666663</v>
      </c>
    </row>
    <row r="59" spans="8:8">
      <c r="A59" s="64"/>
      <c r="B59" s="148"/>
      <c r="C59" s="34" t="s">
        <v>147</v>
      </c>
      <c r="D59" s="111">
        <v>48.0</v>
      </c>
      <c r="E59" s="109" t="s">
        <v>159</v>
      </c>
      <c r="F59" s="155">
        <v>58.0</v>
      </c>
      <c r="G59" s="156">
        <v>4.0</v>
      </c>
      <c r="H59" s="156">
        <v>12.0</v>
      </c>
      <c r="I59" s="115">
        <v>48.0</v>
      </c>
      <c r="J59" s="149">
        <f t="shared" si="3"/>
        <v>1.1444444444444444</v>
      </c>
      <c r="K59" s="150">
        <v>1.0</v>
      </c>
      <c r="L59" s="151">
        <f t="shared" si="4"/>
        <v>54.93333333333333</v>
      </c>
      <c r="U59" s="152"/>
    </row>
    <row r="60" spans="8:8">
      <c r="A60" s="34">
        <v>2.022350662E9</v>
      </c>
      <c r="B60" s="34" t="s">
        <v>39</v>
      </c>
      <c r="C60" s="34" t="s">
        <v>160</v>
      </c>
      <c r="D60" s="111">
        <v>48.0</v>
      </c>
      <c r="E60" s="109" t="s">
        <v>161</v>
      </c>
      <c r="F60" s="155">
        <v>108.0</v>
      </c>
      <c r="G60" s="156">
        <v>4.0</v>
      </c>
      <c r="H60" s="156">
        <v>12.0</v>
      </c>
      <c r="I60" s="115">
        <v>48.0</v>
      </c>
      <c r="J60" s="149">
        <f t="shared" si="3"/>
        <v>1.58</v>
      </c>
      <c r="K60" s="150">
        <v>1.0</v>
      </c>
      <c r="L60" s="151">
        <f t="shared" si="4"/>
        <v>75.84</v>
      </c>
      <c r="U60" s="153">
        <f>L60+L61+L62</f>
        <v>265.386666666667</v>
      </c>
    </row>
    <row r="61" spans="8:8">
      <c r="A61" s="64"/>
      <c r="B61" s="148"/>
      <c r="C61" s="34" t="s">
        <v>147</v>
      </c>
      <c r="D61" s="111">
        <v>48.0</v>
      </c>
      <c r="E61" s="109" t="s">
        <v>162</v>
      </c>
      <c r="F61" s="155">
        <v>131.0</v>
      </c>
      <c r="G61" s="156">
        <v>4.0</v>
      </c>
      <c r="H61" s="156">
        <v>12.0</v>
      </c>
      <c r="I61" s="115">
        <v>48.0</v>
      </c>
      <c r="J61" s="149">
        <f t="shared" si="3"/>
        <v>1.6822222222222223</v>
      </c>
      <c r="K61" s="150">
        <v>1.0</v>
      </c>
      <c r="L61" s="151">
        <f t="shared" si="4"/>
        <v>80.74666666666667</v>
      </c>
      <c r="U61" s="154"/>
    </row>
    <row r="62" spans="8:8">
      <c r="A62" s="157"/>
      <c r="B62" s="158"/>
      <c r="C62" s="40" t="s">
        <v>163</v>
      </c>
      <c r="D62" s="159">
        <v>64.0</v>
      </c>
      <c r="E62" s="125" t="s">
        <v>164</v>
      </c>
      <c r="F62" s="155">
        <v>57.0</v>
      </c>
      <c r="G62" s="156">
        <v>4.0</v>
      </c>
      <c r="H62" s="156">
        <v>16.0</v>
      </c>
      <c r="I62" s="160">
        <v>64.0</v>
      </c>
      <c r="J62" s="161">
        <f t="shared" si="3"/>
        <v>1.1333333333333333</v>
      </c>
      <c r="K62" s="162">
        <v>1.5</v>
      </c>
      <c r="L62" s="163">
        <f t="shared" si="4"/>
        <v>108.8</v>
      </c>
      <c r="U62" s="154"/>
    </row>
    <row r="63" spans="8:8">
      <c r="A63" s="34">
        <v>1.988230333E9</v>
      </c>
      <c r="B63" s="156" t="s">
        <v>40</v>
      </c>
      <c r="C63" s="64" t="s">
        <v>165</v>
      </c>
      <c r="D63" s="164">
        <v>32.0</v>
      </c>
      <c r="E63" s="165" t="s">
        <v>166</v>
      </c>
      <c r="F63" s="155">
        <v>79.0</v>
      </c>
      <c r="G63" s="156">
        <v>2.0</v>
      </c>
      <c r="H63" s="156">
        <v>16.0</v>
      </c>
      <c r="I63" s="115">
        <v>32.0</v>
      </c>
      <c r="J63" s="149">
        <f t="shared" si="3"/>
        <v>1.3777777777777778</v>
      </c>
      <c r="K63" s="150">
        <v>1.0</v>
      </c>
      <c r="L63" s="151">
        <f t="shared" si="4"/>
        <v>44.08888888888889</v>
      </c>
      <c r="M63" s="166"/>
      <c r="N63" s="167"/>
      <c r="O63" s="167"/>
      <c r="P63" s="167"/>
      <c r="Q63" s="167"/>
      <c r="R63" s="167"/>
      <c r="S63" s="166"/>
      <c r="T63" s="168"/>
      <c r="U63" s="169">
        <v>44.0888888888889</v>
      </c>
    </row>
    <row r="64" spans="8:8">
      <c r="A64" s="34">
        <v>1.992230334E9</v>
      </c>
      <c r="B64" s="156" t="s">
        <v>41</v>
      </c>
      <c r="C64" s="64" t="s">
        <v>165</v>
      </c>
      <c r="D64" s="164">
        <v>32.0</v>
      </c>
      <c r="E64" s="64" t="s">
        <v>167</v>
      </c>
      <c r="F64" s="155">
        <v>82.0</v>
      </c>
      <c r="G64" s="156">
        <v>2.0</v>
      </c>
      <c r="H64" s="156">
        <v>16.0</v>
      </c>
      <c r="I64" s="115">
        <v>32.0</v>
      </c>
      <c r="J64" s="149">
        <f t="shared" si="3"/>
        <v>1.411111111111111</v>
      </c>
      <c r="K64" s="150">
        <v>1.0</v>
      </c>
      <c r="L64" s="151">
        <f t="shared" si="4"/>
        <v>45.15555555555555</v>
      </c>
      <c r="M64" s="166"/>
      <c r="N64" s="167"/>
      <c r="O64" s="167"/>
      <c r="P64" s="167"/>
      <c r="Q64" s="167"/>
      <c r="R64" s="167"/>
      <c r="S64" s="166"/>
      <c r="T64" s="168"/>
      <c r="U64" s="170">
        <f>L64+L65+L66+L67+L68</f>
        <v>212.9777777777777</v>
      </c>
    </row>
    <row r="65" spans="8:8">
      <c r="A65" s="34"/>
      <c r="B65" s="156"/>
      <c r="C65" s="64" t="s">
        <v>165</v>
      </c>
      <c r="D65" s="164">
        <v>32.0</v>
      </c>
      <c r="E65" s="64" t="s">
        <v>168</v>
      </c>
      <c r="F65" s="155">
        <v>79.0</v>
      </c>
      <c r="G65" s="156">
        <v>2.0</v>
      </c>
      <c r="H65" s="156">
        <v>16.0</v>
      </c>
      <c r="I65" s="115">
        <v>32.0</v>
      </c>
      <c r="J65" s="149">
        <f t="shared" si="3"/>
        <v>1.3777777777777778</v>
      </c>
      <c r="K65" s="150">
        <v>1.0</v>
      </c>
      <c r="L65" s="151">
        <f t="shared" si="4"/>
        <v>44.08888888888889</v>
      </c>
      <c r="M65" s="166"/>
      <c r="N65" s="167"/>
      <c r="O65" s="167"/>
      <c r="P65" s="167"/>
      <c r="Q65" s="167"/>
      <c r="R65" s="167"/>
      <c r="S65" s="166"/>
      <c r="T65" s="168"/>
      <c r="U65" s="171"/>
    </row>
    <row r="66" spans="8:8">
      <c r="A66" s="34"/>
      <c r="B66" s="156"/>
      <c r="C66" s="64" t="s">
        <v>165</v>
      </c>
      <c r="D66" s="164">
        <v>32.0</v>
      </c>
      <c r="E66" s="165" t="s">
        <v>169</v>
      </c>
      <c r="F66" s="155">
        <v>60.0</v>
      </c>
      <c r="G66" s="156">
        <v>2.0</v>
      </c>
      <c r="H66" s="156">
        <v>16.0</v>
      </c>
      <c r="I66" s="115">
        <v>32.0</v>
      </c>
      <c r="J66" s="149">
        <f t="shared" si="3"/>
        <v>1.1666666666666665</v>
      </c>
      <c r="K66" s="150">
        <v>1.0</v>
      </c>
      <c r="L66" s="151">
        <f t="shared" si="4"/>
        <v>37.33333333333333</v>
      </c>
      <c r="M66" s="166"/>
      <c r="N66" s="167"/>
      <c r="O66" s="167"/>
      <c r="P66" s="167"/>
      <c r="Q66" s="167"/>
      <c r="R66" s="167"/>
      <c r="S66" s="166"/>
      <c r="T66" s="168"/>
      <c r="U66" s="171"/>
    </row>
    <row r="67" spans="8:8">
      <c r="A67" s="34"/>
      <c r="B67" s="156"/>
      <c r="C67" s="64" t="s">
        <v>165</v>
      </c>
      <c r="D67" s="164">
        <v>32.0</v>
      </c>
      <c r="E67" s="165" t="s">
        <v>170</v>
      </c>
      <c r="F67" s="155">
        <v>69.0</v>
      </c>
      <c r="G67" s="156">
        <v>2.0</v>
      </c>
      <c r="H67" s="156">
        <v>16.0</v>
      </c>
      <c r="I67" s="115">
        <v>32.0</v>
      </c>
      <c r="J67" s="149">
        <f t="shared" si="3"/>
        <v>1.2666666666666666</v>
      </c>
      <c r="K67" s="150">
        <v>1.0</v>
      </c>
      <c r="L67" s="151">
        <f t="shared" si="4"/>
        <v>40.53333333333333</v>
      </c>
      <c r="M67" s="166"/>
      <c r="N67" s="167"/>
      <c r="O67" s="167"/>
      <c r="P67" s="167"/>
      <c r="Q67" s="167"/>
      <c r="R67" s="167"/>
      <c r="S67" s="166"/>
      <c r="T67" s="168"/>
      <c r="U67" s="171"/>
    </row>
    <row r="68" spans="8:8">
      <c r="A68" s="34"/>
      <c r="B68" s="156"/>
      <c r="C68" s="64" t="s">
        <v>165</v>
      </c>
      <c r="D68" s="164">
        <v>32.0</v>
      </c>
      <c r="E68" s="64" t="s">
        <v>171</v>
      </c>
      <c r="F68" s="155">
        <v>84.0</v>
      </c>
      <c r="G68" s="156">
        <v>2.0</v>
      </c>
      <c r="H68" s="156">
        <v>16.0</v>
      </c>
      <c r="I68" s="115">
        <v>32.0</v>
      </c>
      <c r="J68" s="149">
        <f t="shared" si="3"/>
        <v>1.4333333333333333</v>
      </c>
      <c r="K68" s="150">
        <v>1.0</v>
      </c>
      <c r="L68" s="151">
        <f t="shared" si="4"/>
        <v>45.86666666666667</v>
      </c>
      <c r="M68" s="166"/>
      <c r="N68" s="167"/>
      <c r="O68" s="167"/>
      <c r="P68" s="167"/>
      <c r="Q68" s="167"/>
      <c r="R68" s="167"/>
      <c r="S68" s="166"/>
      <c r="T68" s="168"/>
      <c r="U68" s="172"/>
    </row>
    <row r="69" spans="8:8">
      <c r="A69" s="34">
        <v>2.002230331E9</v>
      </c>
      <c r="B69" s="173" t="s">
        <v>42</v>
      </c>
      <c r="C69" s="64" t="s">
        <v>165</v>
      </c>
      <c r="D69" s="164">
        <v>32.0</v>
      </c>
      <c r="E69" s="64" t="s">
        <v>172</v>
      </c>
      <c r="F69" s="155">
        <v>93.0</v>
      </c>
      <c r="G69" s="156">
        <v>2.0</v>
      </c>
      <c r="H69" s="156">
        <v>16.0</v>
      </c>
      <c r="I69" s="115">
        <v>32.0</v>
      </c>
      <c r="J69" s="149">
        <f t="shared" si="3"/>
        <v>1.5133333333333334</v>
      </c>
      <c r="K69" s="150">
        <v>1.0</v>
      </c>
      <c r="L69" s="151">
        <f t="shared" si="4"/>
        <v>48.42666666666667</v>
      </c>
      <c r="M69" s="166"/>
      <c r="N69" s="167"/>
      <c r="O69" s="167"/>
      <c r="P69" s="167"/>
      <c r="Q69" s="167"/>
      <c r="R69" s="167"/>
      <c r="S69" s="166"/>
      <c r="T69" s="168"/>
      <c r="U69" s="174">
        <f>L69+L70+L71</f>
        <v>157.9377777777778</v>
      </c>
    </row>
    <row r="70" spans="8:8">
      <c r="A70" s="34"/>
      <c r="B70" s="175"/>
      <c r="C70" s="64" t="s">
        <v>165</v>
      </c>
      <c r="D70" s="164">
        <v>32.0</v>
      </c>
      <c r="E70" s="64" t="s">
        <v>173</v>
      </c>
      <c r="F70" s="155">
        <v>83.0</v>
      </c>
      <c r="G70" s="156">
        <v>2.0</v>
      </c>
      <c r="H70" s="156">
        <v>16.0</v>
      </c>
      <c r="I70" s="115">
        <v>32.0</v>
      </c>
      <c r="J70" s="149">
        <f t="shared" si="3"/>
        <v>1.4222222222222223</v>
      </c>
      <c r="K70" s="150">
        <v>1.0</v>
      </c>
      <c r="L70" s="151">
        <f t="shared" si="4"/>
        <v>45.51111111111111</v>
      </c>
      <c r="M70" s="166"/>
      <c r="N70" s="167"/>
      <c r="O70" s="167"/>
      <c r="P70" s="167"/>
      <c r="Q70" s="167"/>
      <c r="R70" s="167"/>
      <c r="S70" s="166"/>
      <c r="T70" s="168"/>
      <c r="U70" s="174"/>
    </row>
    <row r="71" spans="8:8">
      <c r="A71" s="34"/>
      <c r="B71" s="176"/>
      <c r="C71" s="64" t="s">
        <v>174</v>
      </c>
      <c r="D71" s="164">
        <v>64.0</v>
      </c>
      <c r="E71" s="64" t="s">
        <v>175</v>
      </c>
      <c r="F71" s="155">
        <v>25.0</v>
      </c>
      <c r="G71" s="156">
        <v>4.0</v>
      </c>
      <c r="H71" s="156">
        <v>16.0</v>
      </c>
      <c r="I71" s="115">
        <v>64.0</v>
      </c>
      <c r="J71" s="149">
        <f t="shared" si="3"/>
        <v>1.0</v>
      </c>
      <c r="K71" s="150">
        <v>1.0</v>
      </c>
      <c r="L71" s="151">
        <f t="shared" si="4"/>
        <v>64.0</v>
      </c>
      <c r="M71" s="166"/>
      <c r="N71" s="167"/>
      <c r="O71" s="167"/>
      <c r="P71" s="167"/>
      <c r="Q71" s="167"/>
      <c r="R71" s="167"/>
      <c r="S71" s="166"/>
      <c r="T71" s="168"/>
      <c r="U71" s="174"/>
    </row>
    <row r="72" spans="8:8">
      <c r="A72" s="34">
        <v>2.019230507E9</v>
      </c>
      <c r="B72" s="177" t="s">
        <v>43</v>
      </c>
      <c r="C72" s="64" t="s">
        <v>176</v>
      </c>
      <c r="D72" s="164">
        <v>64.0</v>
      </c>
      <c r="E72" s="178" t="s">
        <v>177</v>
      </c>
      <c r="F72" s="155">
        <v>70.0</v>
      </c>
      <c r="G72" s="156">
        <v>4.0</v>
      </c>
      <c r="H72" s="156">
        <v>16.0</v>
      </c>
      <c r="I72" s="115">
        <v>64.0</v>
      </c>
      <c r="J72" s="149">
        <f t="shared" si="3"/>
        <v>1.2777777777777777</v>
      </c>
      <c r="K72" s="150">
        <v>1.0</v>
      </c>
      <c r="L72" s="151">
        <f t="shared" si="4"/>
        <v>81.77777777777777</v>
      </c>
      <c r="U72" s="174">
        <f>L72+L73+L74</f>
        <v>209.777777777778</v>
      </c>
    </row>
    <row r="73" spans="8:8">
      <c r="A73" s="34"/>
      <c r="B73" s="179"/>
      <c r="C73" s="64" t="s">
        <v>178</v>
      </c>
      <c r="D73" s="164">
        <v>96.0</v>
      </c>
      <c r="E73" s="178" t="s">
        <v>179</v>
      </c>
      <c r="F73" s="155">
        <v>25.0</v>
      </c>
      <c r="G73" s="156">
        <v>6.0</v>
      </c>
      <c r="H73" s="156">
        <v>16.0</v>
      </c>
      <c r="I73" s="164">
        <v>96.0</v>
      </c>
      <c r="J73" s="149">
        <f t="shared" si="3"/>
        <v>1.0</v>
      </c>
      <c r="K73" s="150">
        <v>1.0</v>
      </c>
      <c r="L73" s="151">
        <f t="shared" si="4"/>
        <v>96.0</v>
      </c>
      <c r="U73" s="174"/>
    </row>
    <row r="74" spans="8:8">
      <c r="A74" s="34"/>
      <c r="B74" s="180"/>
      <c r="C74" s="64" t="s">
        <v>180</v>
      </c>
      <c r="D74" s="164">
        <v>64.0</v>
      </c>
      <c r="E74" s="64" t="s">
        <v>181</v>
      </c>
      <c r="F74" s="155">
        <v>18.0</v>
      </c>
      <c r="G74" s="156">
        <v>4.0</v>
      </c>
      <c r="H74" s="156">
        <v>8.0</v>
      </c>
      <c r="I74" s="115">
        <v>32.0</v>
      </c>
      <c r="J74" s="149">
        <f t="shared" si="3"/>
        <v>1.0</v>
      </c>
      <c r="K74" s="150">
        <v>1.0</v>
      </c>
      <c r="L74" s="151">
        <f t="shared" si="4"/>
        <v>32.0</v>
      </c>
      <c r="U74" s="174"/>
    </row>
    <row r="75" spans="8:8" s="181" ht="15.6" customFormat="1">
      <c r="A75" s="40">
        <v>2.020230554E9</v>
      </c>
      <c r="B75" s="173" t="s">
        <v>44</v>
      </c>
      <c r="C75" s="64" t="s">
        <v>165</v>
      </c>
      <c r="D75" s="164">
        <v>32.0</v>
      </c>
      <c r="E75" s="64" t="s">
        <v>155</v>
      </c>
      <c r="F75" s="155">
        <v>92.0</v>
      </c>
      <c r="G75" s="156">
        <v>2.0</v>
      </c>
      <c r="H75" s="156">
        <v>16.0</v>
      </c>
      <c r="I75" s="115">
        <v>32.0</v>
      </c>
      <c r="J75" s="149">
        <f t="shared" si="3"/>
        <v>1.508888888888889</v>
      </c>
      <c r="K75" s="150">
        <v>1.0</v>
      </c>
      <c r="L75" s="151">
        <f t="shared" si="4"/>
        <v>48.284444444444446</v>
      </c>
      <c r="M75" s="148"/>
      <c r="N75" s="148"/>
      <c r="O75" s="148"/>
      <c r="P75" s="148"/>
      <c r="Q75" s="148"/>
      <c r="R75" s="148"/>
      <c r="S75" s="148"/>
      <c r="T75" s="148"/>
      <c r="U75" s="170">
        <f>L75+L76+L77+L78+L79+L80</f>
        <v>279.6800000000002</v>
      </c>
      <c r="V75" s="182"/>
    </row>
    <row r="76" spans="8:8" s="181" ht="15.6" customFormat="1">
      <c r="A76" s="183"/>
      <c r="B76" s="175"/>
      <c r="C76" s="64" t="s">
        <v>165</v>
      </c>
      <c r="D76" s="164">
        <v>32.0</v>
      </c>
      <c r="E76" s="64" t="s">
        <v>182</v>
      </c>
      <c r="F76" s="155">
        <v>82.0</v>
      </c>
      <c r="G76" s="156">
        <v>2.0</v>
      </c>
      <c r="H76" s="156">
        <v>16.0</v>
      </c>
      <c r="I76" s="115">
        <v>32.0</v>
      </c>
      <c r="J76" s="149">
        <f t="shared" si="3"/>
        <v>1.411111111111111</v>
      </c>
      <c r="K76" s="150">
        <v>1.0</v>
      </c>
      <c r="L76" s="151">
        <f t="shared" si="4"/>
        <v>45.15555555555555</v>
      </c>
      <c r="M76" s="148"/>
      <c r="N76" s="148"/>
      <c r="O76" s="148"/>
      <c r="P76" s="148"/>
      <c r="Q76" s="148"/>
      <c r="R76" s="148"/>
      <c r="S76" s="148"/>
      <c r="T76" s="148"/>
      <c r="U76" s="171"/>
      <c r="V76" s="182"/>
    </row>
    <row r="77" spans="8:8" s="181" ht="15.6" customFormat="1">
      <c r="A77" s="183"/>
      <c r="B77" s="175"/>
      <c r="C77" s="64" t="s">
        <v>165</v>
      </c>
      <c r="D77" s="164">
        <v>32.0</v>
      </c>
      <c r="E77" s="64" t="s">
        <v>183</v>
      </c>
      <c r="F77" s="155">
        <v>107.0</v>
      </c>
      <c r="G77" s="156">
        <v>2.0</v>
      </c>
      <c r="H77" s="156">
        <v>16.0</v>
      </c>
      <c r="I77" s="115">
        <v>32.0</v>
      </c>
      <c r="J77" s="149">
        <f t="shared" si="3"/>
        <v>1.5755555555555556</v>
      </c>
      <c r="K77" s="150">
        <v>1.0</v>
      </c>
      <c r="L77" s="151">
        <f t="shared" si="4"/>
        <v>50.41777777777778</v>
      </c>
      <c r="M77" s="148"/>
      <c r="N77" s="148"/>
      <c r="O77" s="148"/>
      <c r="P77" s="148"/>
      <c r="Q77" s="148"/>
      <c r="R77" s="148"/>
      <c r="S77" s="148"/>
      <c r="T77" s="148"/>
      <c r="U77" s="171"/>
      <c r="V77" s="182"/>
    </row>
    <row r="78" spans="8:8" s="181" ht="15.6" customFormat="1">
      <c r="A78" s="183"/>
      <c r="B78" s="175"/>
      <c r="C78" s="64" t="s">
        <v>165</v>
      </c>
      <c r="D78" s="164">
        <v>32.0</v>
      </c>
      <c r="E78" s="64" t="s">
        <v>184</v>
      </c>
      <c r="F78" s="155">
        <v>86.0</v>
      </c>
      <c r="G78" s="156">
        <v>2.0</v>
      </c>
      <c r="H78" s="156">
        <v>16.0</v>
      </c>
      <c r="I78" s="115">
        <v>32.0</v>
      </c>
      <c r="J78" s="149">
        <f t="shared" si="3"/>
        <v>1.4555555555555557</v>
      </c>
      <c r="K78" s="150">
        <v>1.0</v>
      </c>
      <c r="L78" s="151">
        <f t="shared" si="4"/>
        <v>46.57777777777778</v>
      </c>
      <c r="M78" s="148"/>
      <c r="N78" s="148"/>
      <c r="O78" s="148"/>
      <c r="P78" s="148"/>
      <c r="Q78" s="148"/>
      <c r="R78" s="148"/>
      <c r="S78" s="148"/>
      <c r="T78" s="148"/>
      <c r="U78" s="171"/>
      <c r="V78" s="182"/>
    </row>
    <row r="79" spans="8:8" s="181" ht="15.6" customFormat="1">
      <c r="A79" s="183"/>
      <c r="B79" s="175"/>
      <c r="C79" s="64" t="s">
        <v>165</v>
      </c>
      <c r="D79" s="164">
        <v>32.0</v>
      </c>
      <c r="E79" s="64" t="s">
        <v>185</v>
      </c>
      <c r="F79" s="155">
        <v>85.0</v>
      </c>
      <c r="G79" s="156">
        <v>2.0</v>
      </c>
      <c r="H79" s="156">
        <v>16.0</v>
      </c>
      <c r="I79" s="115">
        <v>32.0</v>
      </c>
      <c r="J79" s="149">
        <f t="shared" si="3"/>
        <v>1.4444444444444444</v>
      </c>
      <c r="K79" s="150">
        <v>1.0</v>
      </c>
      <c r="L79" s="151">
        <f t="shared" si="4"/>
        <v>46.22222222222222</v>
      </c>
      <c r="M79" s="148"/>
      <c r="N79" s="148"/>
      <c r="O79" s="148"/>
      <c r="P79" s="148"/>
      <c r="Q79" s="148"/>
      <c r="R79" s="148"/>
      <c r="S79" s="148"/>
      <c r="T79" s="148"/>
      <c r="U79" s="171"/>
      <c r="V79" s="182"/>
    </row>
    <row r="80" spans="8:8" s="181" ht="15.6" customFormat="1">
      <c r="A80" s="184"/>
      <c r="B80" s="176"/>
      <c r="C80" s="64" t="s">
        <v>165</v>
      </c>
      <c r="D80" s="164">
        <v>32.0</v>
      </c>
      <c r="E80" s="64" t="s">
        <v>186</v>
      </c>
      <c r="F80" s="155">
        <v>76.0</v>
      </c>
      <c r="G80" s="156">
        <v>2.0</v>
      </c>
      <c r="H80" s="156">
        <v>16.0</v>
      </c>
      <c r="I80" s="115">
        <v>32.0</v>
      </c>
      <c r="J80" s="149">
        <f t="shared" si="3"/>
        <v>1.3444444444444446</v>
      </c>
      <c r="K80" s="150">
        <v>1.0</v>
      </c>
      <c r="L80" s="151">
        <f t="shared" si="4"/>
        <v>43.022222222222226</v>
      </c>
      <c r="M80" s="148"/>
      <c r="N80" s="148"/>
      <c r="O80" s="148"/>
      <c r="P80" s="148"/>
      <c r="Q80" s="148"/>
      <c r="R80" s="148"/>
      <c r="S80" s="148"/>
      <c r="T80" s="148"/>
      <c r="U80" s="172"/>
      <c r="V80" s="182"/>
    </row>
    <row r="81" spans="8:8">
      <c r="A81" s="34">
        <v>2.020230555E9</v>
      </c>
      <c r="B81" s="185" t="s">
        <v>45</v>
      </c>
      <c r="C81" s="64" t="s">
        <v>187</v>
      </c>
      <c r="D81" s="164">
        <v>96.0</v>
      </c>
      <c r="E81" s="64" t="s">
        <v>175</v>
      </c>
      <c r="F81" s="155">
        <v>25.0</v>
      </c>
      <c r="G81" s="156">
        <v>6.0</v>
      </c>
      <c r="H81" s="156">
        <v>16.0</v>
      </c>
      <c r="I81" s="115">
        <v>96.0</v>
      </c>
      <c r="J81" s="149">
        <f t="shared" si="3"/>
        <v>1.0</v>
      </c>
      <c r="K81" s="150">
        <v>1.0</v>
      </c>
      <c r="L81" s="151">
        <f t="shared" si="4"/>
        <v>96.0</v>
      </c>
      <c r="M81" s="166"/>
      <c r="N81" s="167"/>
      <c r="O81" s="167"/>
      <c r="P81" s="167"/>
      <c r="Q81" s="167"/>
      <c r="R81" s="167"/>
      <c r="S81" s="166"/>
      <c r="T81" s="168"/>
      <c r="U81" s="170">
        <f>L81+L82</f>
        <v>192.0</v>
      </c>
    </row>
    <row r="82" spans="8:8">
      <c r="A82" s="34"/>
      <c r="B82" s="185"/>
      <c r="C82" s="64" t="s">
        <v>187</v>
      </c>
      <c r="D82" s="164">
        <v>96.0</v>
      </c>
      <c r="E82" s="178" t="s">
        <v>188</v>
      </c>
      <c r="F82" s="155">
        <v>24.0</v>
      </c>
      <c r="G82" s="156">
        <v>6.0</v>
      </c>
      <c r="H82" s="156">
        <v>16.0</v>
      </c>
      <c r="I82" s="115">
        <v>96.0</v>
      </c>
      <c r="J82" s="149">
        <f t="shared" si="3"/>
        <v>1.0</v>
      </c>
      <c r="K82" s="150">
        <v>1.0</v>
      </c>
      <c r="L82" s="151">
        <f t="shared" si="4"/>
        <v>96.0</v>
      </c>
      <c r="M82" s="166"/>
      <c r="N82" s="167"/>
      <c r="O82" s="167"/>
      <c r="P82" s="167"/>
      <c r="Q82" s="167"/>
      <c r="R82" s="167"/>
      <c r="S82" s="166"/>
      <c r="T82" s="168"/>
      <c r="U82" s="171"/>
    </row>
    <row r="83" spans="8:8">
      <c r="A83" s="34">
        <v>2.021350604E9</v>
      </c>
      <c r="B83" s="185" t="s">
        <v>46</v>
      </c>
      <c r="C83" s="64" t="s">
        <v>178</v>
      </c>
      <c r="D83" s="164">
        <v>96.0</v>
      </c>
      <c r="E83" s="178" t="s">
        <v>189</v>
      </c>
      <c r="F83" s="155">
        <v>50.0</v>
      </c>
      <c r="G83" s="156">
        <v>6.0</v>
      </c>
      <c r="H83" s="156">
        <v>16.0</v>
      </c>
      <c r="I83" s="115">
        <v>96.0</v>
      </c>
      <c r="J83" s="149">
        <f t="shared" si="3"/>
        <v>1.0555555555555556</v>
      </c>
      <c r="K83" s="150">
        <v>1.0</v>
      </c>
      <c r="L83" s="151">
        <f t="shared" si="4"/>
        <v>101.33333333333334</v>
      </c>
      <c r="M83" s="166"/>
      <c r="N83" s="167"/>
      <c r="O83" s="167"/>
      <c r="P83" s="167"/>
      <c r="Q83" s="167"/>
      <c r="R83" s="167"/>
      <c r="S83" s="166"/>
      <c r="T83" s="168"/>
      <c r="U83" s="174">
        <f>L83+L84</f>
        <v>202.666666666666</v>
      </c>
    </row>
    <row r="84" spans="8:8">
      <c r="A84" s="34"/>
      <c r="B84" s="185"/>
      <c r="C84" s="64" t="s">
        <v>178</v>
      </c>
      <c r="D84" s="164">
        <v>96.0</v>
      </c>
      <c r="E84" s="178" t="s">
        <v>190</v>
      </c>
      <c r="F84" s="155">
        <v>50.0</v>
      </c>
      <c r="G84" s="156">
        <v>6.0</v>
      </c>
      <c r="H84" s="156">
        <v>16.0</v>
      </c>
      <c r="I84" s="115">
        <v>96.0</v>
      </c>
      <c r="J84" s="149">
        <f t="shared" si="3"/>
        <v>1.0555555555555556</v>
      </c>
      <c r="K84" s="150">
        <v>1.0</v>
      </c>
      <c r="L84" s="151">
        <f t="shared" si="4"/>
        <v>101.33333333333334</v>
      </c>
      <c r="M84" s="166"/>
      <c r="N84" s="167"/>
      <c r="O84" s="167"/>
      <c r="P84" s="167"/>
      <c r="Q84" s="167"/>
      <c r="R84" s="167"/>
      <c r="S84" s="166"/>
      <c r="T84" s="168"/>
      <c r="U84" s="174"/>
    </row>
    <row r="85" spans="8:8">
      <c r="A85" s="34">
        <v>2.022350663E9</v>
      </c>
      <c r="B85" s="185" t="s">
        <v>47</v>
      </c>
      <c r="C85" s="186" t="s">
        <v>178</v>
      </c>
      <c r="D85" s="164">
        <v>96.0</v>
      </c>
      <c r="E85" s="178" t="s">
        <v>188</v>
      </c>
      <c r="F85" s="155">
        <v>24.0</v>
      </c>
      <c r="G85" s="156">
        <v>6.0</v>
      </c>
      <c r="H85" s="156">
        <v>16.0</v>
      </c>
      <c r="I85" s="115">
        <v>96.0</v>
      </c>
      <c r="J85" s="149">
        <f t="shared" si="3"/>
        <v>1.0</v>
      </c>
      <c r="K85" s="150">
        <v>1.0</v>
      </c>
      <c r="L85" s="151">
        <f t="shared" si="4"/>
        <v>96.0</v>
      </c>
      <c r="U85" s="174">
        <f>L85+L86+L87</f>
        <v>206.222222222222</v>
      </c>
    </row>
    <row r="86" spans="8:8">
      <c r="A86" s="34"/>
      <c r="B86" s="185"/>
      <c r="C86" s="64" t="s">
        <v>176</v>
      </c>
      <c r="D86" s="164">
        <v>64.0</v>
      </c>
      <c r="E86" s="178" t="s">
        <v>191</v>
      </c>
      <c r="F86" s="155">
        <v>65.0</v>
      </c>
      <c r="G86" s="156">
        <v>4.0</v>
      </c>
      <c r="H86" s="156">
        <v>16.0</v>
      </c>
      <c r="I86" s="115">
        <v>64.0</v>
      </c>
      <c r="J86" s="149">
        <f t="shared" si="3"/>
        <v>1.2222222222222223</v>
      </c>
      <c r="K86" s="150">
        <v>1.0</v>
      </c>
      <c r="L86" s="151">
        <f t="shared" si="4"/>
        <v>78.22222222222223</v>
      </c>
      <c r="U86" s="174"/>
    </row>
    <row r="87" spans="8:8">
      <c r="A87" s="40"/>
      <c r="B87" s="173"/>
      <c r="C87" s="187" t="s">
        <v>180</v>
      </c>
      <c r="D87" s="188">
        <v>64.0</v>
      </c>
      <c r="E87" s="189" t="s">
        <v>181</v>
      </c>
      <c r="F87" s="190">
        <v>18.0</v>
      </c>
      <c r="G87" s="191">
        <v>4.0</v>
      </c>
      <c r="H87" s="191">
        <v>8.0</v>
      </c>
      <c r="I87" s="160">
        <v>32.0</v>
      </c>
      <c r="J87" s="161">
        <f t="shared" si="3"/>
        <v>1.0</v>
      </c>
      <c r="K87" s="162">
        <v>1.0</v>
      </c>
      <c r="L87" s="163">
        <f t="shared" si="4"/>
        <v>32.0</v>
      </c>
      <c r="U87" s="170"/>
    </row>
    <row r="88" spans="8:8">
      <c r="A88" s="40">
        <v>2.023350697E9</v>
      </c>
      <c r="B88" s="173" t="s">
        <v>48</v>
      </c>
      <c r="C88" s="187" t="s">
        <v>165</v>
      </c>
      <c r="D88" s="188">
        <v>32.0</v>
      </c>
      <c r="E88" s="189" t="s">
        <v>192</v>
      </c>
      <c r="F88" s="190">
        <v>72.0</v>
      </c>
      <c r="G88" s="191">
        <v>2.0</v>
      </c>
      <c r="H88" s="191">
        <v>16.0</v>
      </c>
      <c r="I88" s="160">
        <v>32.0</v>
      </c>
      <c r="J88" s="161">
        <f t="shared" si="3"/>
        <v>1.3</v>
      </c>
      <c r="K88" s="162">
        <v>1.0</v>
      </c>
      <c r="L88" s="163">
        <f t="shared" si="4"/>
        <v>41.6</v>
      </c>
      <c r="M88" s="166"/>
      <c r="N88" s="167"/>
      <c r="O88" s="167"/>
      <c r="P88" s="167"/>
      <c r="Q88" s="167"/>
      <c r="R88" s="167"/>
      <c r="S88" s="166"/>
      <c r="T88" s="168"/>
      <c r="U88" s="170">
        <f>L88+L89+L90+L91+L92</f>
        <v>221.51111111111112</v>
      </c>
    </row>
    <row r="89" spans="8:8">
      <c r="A89" s="183"/>
      <c r="B89" s="175"/>
      <c r="C89" s="187" t="s">
        <v>165</v>
      </c>
      <c r="D89" s="188">
        <v>32.0</v>
      </c>
      <c r="E89" s="189" t="s">
        <v>193</v>
      </c>
      <c r="F89" s="190">
        <v>74.0</v>
      </c>
      <c r="G89" s="191">
        <v>2.0</v>
      </c>
      <c r="H89" s="191">
        <v>16.0</v>
      </c>
      <c r="I89" s="160">
        <v>32.0</v>
      </c>
      <c r="J89" s="161">
        <f t="shared" si="3"/>
        <v>1.3222222222222222</v>
      </c>
      <c r="K89" s="162">
        <v>1.0</v>
      </c>
      <c r="L89" s="163">
        <f t="shared" si="4"/>
        <v>42.31111111111111</v>
      </c>
      <c r="M89" s="166"/>
      <c r="N89" s="167"/>
      <c r="O89" s="167"/>
      <c r="P89" s="167"/>
      <c r="Q89" s="167"/>
      <c r="R89" s="167"/>
      <c r="S89" s="166"/>
      <c r="T89" s="168"/>
      <c r="U89" s="171"/>
    </row>
    <row r="90" spans="8:8">
      <c r="A90" s="183"/>
      <c r="B90" s="175"/>
      <c r="C90" s="187" t="s">
        <v>165</v>
      </c>
      <c r="D90" s="188">
        <v>32.0</v>
      </c>
      <c r="E90" s="189" t="s">
        <v>194</v>
      </c>
      <c r="F90" s="190">
        <v>86.0</v>
      </c>
      <c r="G90" s="191">
        <v>2.0</v>
      </c>
      <c r="H90" s="191">
        <v>16.0</v>
      </c>
      <c r="I90" s="160">
        <v>32.0</v>
      </c>
      <c r="J90" s="161">
        <f t="shared" si="3"/>
        <v>1.4555555555555557</v>
      </c>
      <c r="K90" s="162">
        <v>1.0</v>
      </c>
      <c r="L90" s="163">
        <f t="shared" si="4"/>
        <v>46.57777777777778</v>
      </c>
      <c r="M90" s="166"/>
      <c r="N90" s="167"/>
      <c r="O90" s="167"/>
      <c r="P90" s="167"/>
      <c r="Q90" s="167"/>
      <c r="R90" s="167"/>
      <c r="S90" s="166"/>
      <c r="T90" s="168"/>
      <c r="U90" s="171"/>
    </row>
    <row r="91" spans="8:8">
      <c r="A91" s="183"/>
      <c r="B91" s="175"/>
      <c r="C91" s="187" t="s">
        <v>165</v>
      </c>
      <c r="D91" s="188">
        <v>32.0</v>
      </c>
      <c r="E91" s="189" t="s">
        <v>195</v>
      </c>
      <c r="F91" s="190">
        <v>74.0</v>
      </c>
      <c r="G91" s="191">
        <v>2.0</v>
      </c>
      <c r="H91" s="191">
        <v>16.0</v>
      </c>
      <c r="I91" s="160">
        <v>32.0</v>
      </c>
      <c r="J91" s="161">
        <f t="shared" si="3"/>
        <v>1.3222222222222222</v>
      </c>
      <c r="K91" s="162">
        <v>1.0</v>
      </c>
      <c r="L91" s="163">
        <f t="shared" si="4"/>
        <v>42.31111111111111</v>
      </c>
      <c r="M91" s="166"/>
      <c r="N91" s="167"/>
      <c r="O91" s="167"/>
      <c r="P91" s="167"/>
      <c r="Q91" s="167"/>
      <c r="R91" s="167"/>
      <c r="S91" s="166"/>
      <c r="T91" s="168"/>
      <c r="U91" s="171"/>
    </row>
    <row r="92" spans="8:8">
      <c r="A92" s="184"/>
      <c r="B92" s="176"/>
      <c r="C92" s="64" t="s">
        <v>165</v>
      </c>
      <c r="D92" s="164">
        <v>32.0</v>
      </c>
      <c r="E92" s="192" t="s">
        <v>196</v>
      </c>
      <c r="F92" s="155">
        <v>95.0</v>
      </c>
      <c r="G92" s="156">
        <v>2.0</v>
      </c>
      <c r="H92" s="156">
        <v>16.0</v>
      </c>
      <c r="I92" s="115">
        <v>32.0</v>
      </c>
      <c r="J92" s="149">
        <f t="shared" si="3"/>
        <v>1.5222222222222221</v>
      </c>
      <c r="K92" s="150">
        <v>1.0</v>
      </c>
      <c r="L92" s="151">
        <f t="shared" si="4"/>
        <v>48.71111111111111</v>
      </c>
      <c r="M92" s="166"/>
      <c r="N92" s="167"/>
      <c r="O92" s="167"/>
      <c r="P92" s="167"/>
      <c r="Q92" s="167"/>
      <c r="R92" s="167"/>
      <c r="S92" s="166"/>
      <c r="T92" s="168"/>
      <c r="U92" s="172"/>
    </row>
    <row r="93" spans="8:8">
      <c r="A93" s="34">
        <v>2.024350728E9</v>
      </c>
      <c r="B93" s="193" t="s">
        <v>49</v>
      </c>
      <c r="C93" s="64" t="s">
        <v>165</v>
      </c>
      <c r="D93" s="164">
        <v>32.0</v>
      </c>
      <c r="E93" s="192" t="s">
        <v>197</v>
      </c>
      <c r="F93" s="155">
        <v>79.0</v>
      </c>
      <c r="G93" s="156">
        <v>2.0</v>
      </c>
      <c r="H93" s="156">
        <v>16.0</v>
      </c>
      <c r="I93" s="115">
        <v>32.0</v>
      </c>
      <c r="J93" s="149">
        <f t="shared" si="3"/>
        <v>1.3777777777777778</v>
      </c>
      <c r="K93" s="150">
        <v>1.0</v>
      </c>
      <c r="L93" s="151">
        <f t="shared" si="4"/>
        <v>44.08888888888889</v>
      </c>
      <c r="U93" s="174">
        <f>L93+L94+L95+L96</f>
        <v>221.8666666666666</v>
      </c>
    </row>
    <row r="94" spans="8:8">
      <c r="A94" s="34"/>
      <c r="B94" s="194"/>
      <c r="C94" s="64" t="s">
        <v>165</v>
      </c>
      <c r="D94" s="164">
        <v>33.0</v>
      </c>
      <c r="E94" s="192" t="s">
        <v>198</v>
      </c>
      <c r="F94" s="155">
        <v>75.0</v>
      </c>
      <c r="G94" s="156">
        <v>2.0</v>
      </c>
      <c r="H94" s="156">
        <v>16.0</v>
      </c>
      <c r="I94" s="115">
        <v>32.0</v>
      </c>
      <c r="J94" s="149">
        <f t="shared" si="3"/>
        <v>1.3333333333333335</v>
      </c>
      <c r="K94" s="150">
        <v>1.0</v>
      </c>
      <c r="L94" s="151">
        <f t="shared" si="4"/>
        <v>42.66666666666667</v>
      </c>
      <c r="U94" s="174"/>
    </row>
    <row r="95" spans="8:8">
      <c r="A95" s="34"/>
      <c r="B95" s="194"/>
      <c r="C95" s="64" t="s">
        <v>174</v>
      </c>
      <c r="D95" s="164">
        <v>64.0</v>
      </c>
      <c r="E95" s="192" t="s">
        <v>189</v>
      </c>
      <c r="F95" s="155">
        <v>50.0</v>
      </c>
      <c r="G95" s="191">
        <v>4.0</v>
      </c>
      <c r="H95" s="156">
        <v>16.0</v>
      </c>
      <c r="I95" s="115">
        <v>64.0</v>
      </c>
      <c r="J95" s="149">
        <f t="shared" si="3"/>
        <v>1.0555555555555556</v>
      </c>
      <c r="K95" s="150">
        <v>1.0</v>
      </c>
      <c r="L95" s="151">
        <f t="shared" si="4"/>
        <v>67.55555555555556</v>
      </c>
      <c r="U95" s="174"/>
    </row>
    <row r="96" spans="8:8">
      <c r="A96" s="34"/>
      <c r="B96" s="195"/>
      <c r="C96" s="64" t="s">
        <v>174</v>
      </c>
      <c r="D96" s="164">
        <v>64.0</v>
      </c>
      <c r="E96" s="192" t="s">
        <v>190</v>
      </c>
      <c r="F96" s="155">
        <v>50.0</v>
      </c>
      <c r="G96" s="191">
        <v>4.0</v>
      </c>
      <c r="H96" s="156">
        <v>16.0</v>
      </c>
      <c r="I96" s="115">
        <v>64.0</v>
      </c>
      <c r="J96" s="149">
        <f t="shared" si="3"/>
        <v>1.0555555555555556</v>
      </c>
      <c r="K96" s="150">
        <v>1.0</v>
      </c>
      <c r="L96" s="151">
        <f t="shared" si="4"/>
        <v>67.55555555555556</v>
      </c>
      <c r="U96" s="174"/>
    </row>
    <row r="97" spans="8:8">
      <c r="A97" s="40">
        <v>2.019110527E9</v>
      </c>
      <c r="B97" s="193" t="s">
        <v>50</v>
      </c>
      <c r="C97" s="64" t="s">
        <v>199</v>
      </c>
      <c r="D97" s="164">
        <v>32.0</v>
      </c>
      <c r="E97" s="192" t="s">
        <v>177</v>
      </c>
      <c r="F97" s="155">
        <v>70.0</v>
      </c>
      <c r="G97" s="191">
        <v>2.0</v>
      </c>
      <c r="H97" s="156">
        <v>16.0</v>
      </c>
      <c r="I97" s="115">
        <v>32.0</v>
      </c>
      <c r="J97" s="149">
        <f t="shared" si="3"/>
        <v>1.2777777777777777</v>
      </c>
      <c r="K97" s="150">
        <v>1.0</v>
      </c>
      <c r="L97" s="151">
        <f t="shared" si="4"/>
        <v>40.888888888888886</v>
      </c>
      <c r="U97" s="170">
        <f>L97+L98</f>
        <v>80.0</v>
      </c>
    </row>
    <row r="98" spans="8:8">
      <c r="A98" s="184"/>
      <c r="B98" s="194"/>
      <c r="C98" s="64" t="s">
        <v>199</v>
      </c>
      <c r="D98" s="164">
        <v>32.0</v>
      </c>
      <c r="E98" s="192" t="s">
        <v>200</v>
      </c>
      <c r="F98" s="155">
        <v>65.0</v>
      </c>
      <c r="G98" s="191">
        <v>2.0</v>
      </c>
      <c r="H98" s="156">
        <v>16.0</v>
      </c>
      <c r="I98" s="115">
        <v>32.0</v>
      </c>
      <c r="J98" s="149">
        <f t="shared" si="3"/>
        <v>1.2222222222222223</v>
      </c>
      <c r="K98" s="150">
        <v>1.0</v>
      </c>
      <c r="L98" s="151">
        <f t="shared" si="4"/>
        <v>39.111111111111114</v>
      </c>
      <c r="U98" s="172"/>
    </row>
    <row r="99" spans="8:8">
      <c r="A99" s="34">
        <v>2.018110465E9</v>
      </c>
      <c r="B99" s="196" t="s">
        <v>51</v>
      </c>
      <c r="C99" s="64" t="s">
        <v>187</v>
      </c>
      <c r="D99" s="164">
        <v>96.0</v>
      </c>
      <c r="E99" s="192" t="s">
        <v>189</v>
      </c>
      <c r="F99" s="155">
        <v>50.0</v>
      </c>
      <c r="G99" s="191">
        <v>6.0</v>
      </c>
      <c r="H99" s="156">
        <v>16.0</v>
      </c>
      <c r="I99" s="115">
        <v>96.0</v>
      </c>
      <c r="J99" s="149">
        <f t="shared" si="3"/>
        <v>1.0555555555555556</v>
      </c>
      <c r="K99" s="150">
        <v>1.0</v>
      </c>
      <c r="L99" s="151">
        <f t="shared" si="4"/>
        <v>101.33333333333334</v>
      </c>
      <c r="U99" s="174">
        <v>101.333333333333</v>
      </c>
    </row>
    <row r="100" spans="8:8">
      <c r="A100" s="184">
        <v>2.024350727E9</v>
      </c>
      <c r="B100" s="196" t="s">
        <v>52</v>
      </c>
      <c r="C100" s="64" t="s">
        <v>174</v>
      </c>
      <c r="D100" s="164">
        <v>64.0</v>
      </c>
      <c r="E100" s="192" t="s">
        <v>188</v>
      </c>
      <c r="F100" s="155">
        <v>24.0</v>
      </c>
      <c r="G100" s="191">
        <v>4.0</v>
      </c>
      <c r="H100" s="156">
        <v>16.0</v>
      </c>
      <c r="I100" s="115">
        <v>64.0</v>
      </c>
      <c r="J100" s="149">
        <f t="shared" si="3"/>
        <v>1.0</v>
      </c>
      <c r="K100" s="150">
        <v>1.0</v>
      </c>
      <c r="L100" s="151">
        <f t="shared" si="4"/>
        <v>64.0</v>
      </c>
      <c r="U100" s="174">
        <v>64.0</v>
      </c>
    </row>
    <row r="101" spans="8:8">
      <c r="A101" s="34">
        <v>2.024110731E9</v>
      </c>
      <c r="B101" s="196" t="s">
        <v>53</v>
      </c>
      <c r="C101" s="64" t="s">
        <v>187</v>
      </c>
      <c r="D101" s="164">
        <v>96.0</v>
      </c>
      <c r="E101" s="192" t="s">
        <v>190</v>
      </c>
      <c r="F101" s="155">
        <v>50.0</v>
      </c>
      <c r="G101" s="156">
        <v>6.0</v>
      </c>
      <c r="H101" s="156">
        <v>16.0</v>
      </c>
      <c r="I101" s="115">
        <v>96.0</v>
      </c>
      <c r="J101" s="149">
        <f t="shared" si="3"/>
        <v>1.0555555555555556</v>
      </c>
      <c r="K101" s="150">
        <v>1.0</v>
      </c>
      <c r="L101" s="151">
        <f t="shared" si="4"/>
        <v>101.33333333333334</v>
      </c>
      <c r="U101" s="172">
        <v>101.333333333333</v>
      </c>
    </row>
    <row r="102" spans="8:8">
      <c r="A102" s="183">
        <v>2.002170177E9</v>
      </c>
      <c r="B102" s="193" t="s">
        <v>54</v>
      </c>
      <c r="C102" s="64" t="s">
        <v>201</v>
      </c>
      <c r="D102" s="164">
        <v>16.0</v>
      </c>
      <c r="E102" s="192" t="s">
        <v>202</v>
      </c>
      <c r="F102" s="155">
        <v>84.0</v>
      </c>
      <c r="G102" s="156">
        <v>2.0</v>
      </c>
      <c r="H102" s="156">
        <v>8.0</v>
      </c>
      <c r="I102" s="115">
        <v>16.0</v>
      </c>
      <c r="J102" s="149">
        <f t="shared" si="3"/>
        <v>1.4333333333333333</v>
      </c>
      <c r="K102" s="150">
        <v>1.0</v>
      </c>
      <c r="L102" s="151">
        <f t="shared" si="4"/>
        <v>22.933333333333334</v>
      </c>
      <c r="U102" s="174">
        <f>L102+L103</f>
        <v>49.066666666666606</v>
      </c>
    </row>
    <row r="103" spans="8:8">
      <c r="A103" s="184"/>
      <c r="B103" s="195"/>
      <c r="C103" s="64" t="s">
        <v>201</v>
      </c>
      <c r="D103" s="164">
        <v>16.0</v>
      </c>
      <c r="E103" s="192" t="s">
        <v>203</v>
      </c>
      <c r="F103" s="155">
        <v>120.0</v>
      </c>
      <c r="G103" s="156">
        <v>2.0</v>
      </c>
      <c r="H103" s="156">
        <v>8.0</v>
      </c>
      <c r="I103" s="115">
        <v>16.0</v>
      </c>
      <c r="J103" s="149">
        <f t="shared" si="3"/>
        <v>1.6333333333333333</v>
      </c>
      <c r="K103" s="150">
        <v>1.0</v>
      </c>
      <c r="L103" s="151">
        <f t="shared" si="4"/>
        <v>26.133333333333333</v>
      </c>
      <c r="U103" s="174"/>
    </row>
    <row r="104" spans="8:8">
      <c r="A104" s="183">
        <v>2.021170608E9</v>
      </c>
      <c r="B104" s="193" t="s">
        <v>55</v>
      </c>
      <c r="C104" s="64" t="s">
        <v>201</v>
      </c>
      <c r="D104" s="164">
        <v>16.0</v>
      </c>
      <c r="E104" s="192" t="s">
        <v>204</v>
      </c>
      <c r="F104" s="155">
        <v>130.0</v>
      </c>
      <c r="G104" s="156">
        <v>2.0</v>
      </c>
      <c r="H104" s="156">
        <v>8.0</v>
      </c>
      <c r="I104" s="115">
        <v>16.0</v>
      </c>
      <c r="J104" s="149">
        <f t="shared" si="3"/>
        <v>1.6777777777777778</v>
      </c>
      <c r="K104" s="150">
        <v>1.0</v>
      </c>
      <c r="L104" s="151">
        <f t="shared" si="4"/>
        <v>26.844444444444445</v>
      </c>
      <c r="U104" s="174">
        <f>L104+L105</f>
        <v>53.12</v>
      </c>
    </row>
    <row r="105" spans="8:8">
      <c r="A105" s="184"/>
      <c r="B105" s="195"/>
      <c r="C105" s="64" t="s">
        <v>201</v>
      </c>
      <c r="D105" s="164">
        <v>16.0</v>
      </c>
      <c r="E105" s="192" t="s">
        <v>205</v>
      </c>
      <c r="F105" s="155">
        <v>122.0</v>
      </c>
      <c r="G105" s="156">
        <v>2.0</v>
      </c>
      <c r="H105" s="156">
        <v>8.0</v>
      </c>
      <c r="I105" s="115">
        <v>16.0</v>
      </c>
      <c r="J105" s="149">
        <f t="shared" si="3"/>
        <v>1.6422222222222222</v>
      </c>
      <c r="K105" s="150">
        <v>1.0</v>
      </c>
      <c r="L105" s="151">
        <f t="shared" si="4"/>
        <v>26.275555555555556</v>
      </c>
      <c r="U105" s="174"/>
    </row>
    <row r="106" spans="8:8">
      <c r="A106" s="183">
        <v>2.024060738E9</v>
      </c>
      <c r="B106" s="193" t="s">
        <v>56</v>
      </c>
      <c r="C106" s="64" t="s">
        <v>201</v>
      </c>
      <c r="D106" s="164">
        <v>16.0</v>
      </c>
      <c r="E106" s="192" t="s">
        <v>206</v>
      </c>
      <c r="F106" s="155">
        <v>90.0</v>
      </c>
      <c r="G106" s="156">
        <v>2.0</v>
      </c>
      <c r="H106" s="156">
        <v>8.0</v>
      </c>
      <c r="I106" s="115">
        <v>16.0</v>
      </c>
      <c r="J106" s="149">
        <f>IF(F106&lt;=45,1,IF(F106&lt;90,1+0.5*(F106/45-1),IF(F106&gt;=90,1.5+0.2*(F106/45-2))))</f>
        <v>1.5</v>
      </c>
      <c r="K106" s="150">
        <v>1.0</v>
      </c>
      <c r="L106" s="151">
        <f>I106*J106*K106</f>
        <v>24.0</v>
      </c>
      <c r="U106" s="174">
        <f>L106+L107</f>
        <v>48.64</v>
      </c>
    </row>
    <row r="107" spans="8:8">
      <c r="A107" s="184"/>
      <c r="B107" s="195"/>
      <c r="C107" s="64" t="s">
        <v>201</v>
      </c>
      <c r="D107" s="164">
        <v>16.0</v>
      </c>
      <c r="E107" s="192" t="s">
        <v>207</v>
      </c>
      <c r="F107" s="155">
        <v>99.0</v>
      </c>
      <c r="G107" s="156">
        <v>2.0</v>
      </c>
      <c r="H107" s="156">
        <v>8.0</v>
      </c>
      <c r="I107" s="115">
        <v>16.0</v>
      </c>
      <c r="J107" s="149">
        <f>IF(F107&lt;=45,1,IF(F107&lt;90,1+0.5*(F107/45-1),IF(F107&gt;=90,1.5+0.2*(F107/45-2))))</f>
        <v>1.54</v>
      </c>
      <c r="K107" s="150">
        <v>1.0</v>
      </c>
      <c r="L107" s="151">
        <f>I107*J107*K107</f>
        <v>24.64</v>
      </c>
      <c r="U107" s="174"/>
    </row>
  </sheetData>
  <mergeCells count="116">
    <mergeCell ref="A1:U1"/>
    <mergeCell ref="U4:U5"/>
    <mergeCell ref="U6:U7"/>
    <mergeCell ref="U8:U10"/>
    <mergeCell ref="U11:U13"/>
    <mergeCell ref="U14:U15"/>
    <mergeCell ref="V4:V5"/>
    <mergeCell ref="A8:A10"/>
    <mergeCell ref="A42:A43"/>
    <mergeCell ref="B14:B15"/>
    <mergeCell ref="U44:U46"/>
    <mergeCell ref="U42:U43"/>
    <mergeCell ref="U38:U40"/>
    <mergeCell ref="U30:U32"/>
    <mergeCell ref="B24:B26"/>
    <mergeCell ref="U35:U37"/>
    <mergeCell ref="B11:B13"/>
    <mergeCell ref="U33:U34"/>
    <mergeCell ref="B21:B23"/>
    <mergeCell ref="U24:U26"/>
    <mergeCell ref="B27:B29"/>
    <mergeCell ref="A16:A18"/>
    <mergeCell ref="B8:B10"/>
    <mergeCell ref="B30:B32"/>
    <mergeCell ref="B33:B34"/>
    <mergeCell ref="B35:B37"/>
    <mergeCell ref="B38:B40"/>
    <mergeCell ref="A30:A32"/>
    <mergeCell ref="B6:B7"/>
    <mergeCell ref="A6:A7"/>
    <mergeCell ref="U27:U29"/>
    <mergeCell ref="V75:V76"/>
    <mergeCell ref="B16:B18"/>
    <mergeCell ref="V77:V80"/>
    <mergeCell ref="A27:A29"/>
    <mergeCell ref="A58:A59"/>
    <mergeCell ref="A3:U3"/>
    <mergeCell ref="A4:A5"/>
    <mergeCell ref="J2:K2"/>
    <mergeCell ref="C4:L4"/>
    <mergeCell ref="C2:D2"/>
    <mergeCell ref="A2:B2"/>
    <mergeCell ref="A33:A34"/>
    <mergeCell ref="A64:A68"/>
    <mergeCell ref="A55:A57"/>
    <mergeCell ref="A44:A46"/>
    <mergeCell ref="A38:A40"/>
    <mergeCell ref="A50:A51"/>
    <mergeCell ref="A60:A62"/>
    <mergeCell ref="A35:A37"/>
    <mergeCell ref="A88:A92"/>
    <mergeCell ref="A69:A71"/>
    <mergeCell ref="A97:A98"/>
    <mergeCell ref="A75:A80"/>
    <mergeCell ref="A81:A82"/>
    <mergeCell ref="A83:A84"/>
    <mergeCell ref="A85:A87"/>
    <mergeCell ref="A93:A96"/>
    <mergeCell ref="A102:A103"/>
    <mergeCell ref="A72:A74"/>
    <mergeCell ref="A104:A105"/>
    <mergeCell ref="A106:A107"/>
    <mergeCell ref="A21:A23"/>
    <mergeCell ref="B64:B68"/>
    <mergeCell ref="M4:T4"/>
    <mergeCell ref="A19:A20"/>
    <mergeCell ref="L2:M2"/>
    <mergeCell ref="A24:A26"/>
    <mergeCell ref="A52:A54"/>
    <mergeCell ref="B72:B74"/>
    <mergeCell ref="B50:B51"/>
    <mergeCell ref="B52:B54"/>
    <mergeCell ref="B83:B84"/>
    <mergeCell ref="B69:B71"/>
    <mergeCell ref="B58:B59"/>
    <mergeCell ref="B55:B57"/>
    <mergeCell ref="B97:B98"/>
    <mergeCell ref="B88:B92"/>
    <mergeCell ref="B81:B82"/>
    <mergeCell ref="B102:B103"/>
    <mergeCell ref="B60:B62"/>
    <mergeCell ref="B93:B96"/>
    <mergeCell ref="B75:B80"/>
    <mergeCell ref="B85:B87"/>
    <mergeCell ref="B104:B105"/>
    <mergeCell ref="B106:B107"/>
    <mergeCell ref="A14:A15"/>
    <mergeCell ref="U52:U54"/>
    <mergeCell ref="B19:B20"/>
    <mergeCell ref="A11:A13"/>
    <mergeCell ref="B4:B5"/>
    <mergeCell ref="U16:U18"/>
    <mergeCell ref="U19:U20"/>
    <mergeCell ref="U21:U23"/>
    <mergeCell ref="B42:B43"/>
    <mergeCell ref="U85:U87"/>
    <mergeCell ref="U55:U57"/>
    <mergeCell ref="U47:U49"/>
    <mergeCell ref="U60:U62"/>
    <mergeCell ref="B44:B46"/>
    <mergeCell ref="A47:A49"/>
    <mergeCell ref="U64:U68"/>
    <mergeCell ref="U69:U71"/>
    <mergeCell ref="U72:U74"/>
    <mergeCell ref="U75:U80"/>
    <mergeCell ref="U81:U82"/>
    <mergeCell ref="B47:B49"/>
    <mergeCell ref="U102:U103"/>
    <mergeCell ref="U104:U105"/>
    <mergeCell ref="U50:U51"/>
    <mergeCell ref="U97:U98"/>
    <mergeCell ref="U93:U96"/>
    <mergeCell ref="U58:U59"/>
    <mergeCell ref="U83:U84"/>
    <mergeCell ref="U88:U92"/>
    <mergeCell ref="U106:U107"/>
  </mergeCells>
  <pageMargins left="0.59" right="0.59" top="0.59" bottom="0.59" header="0.31" footer="0.31"/>
  <pageSetup paperSize="9" fitToWidth="0" fitToHeight="0" orientation="landscape"/>
  <headerFooter>
    <oddFooter>&amp;R&amp;P/&amp;N</oddFooter>
  </headerFooter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37"/>
  <sheetViews>
    <sheetView workbookViewId="0">
      <pane ySplit="5" topLeftCell="A20" state="frozen" activePane="bottomLeft"/>
      <selection pane="bottomLeft" activeCell="L2" sqref="L2"/>
    </sheetView>
  </sheetViews>
  <sheetFormatPr defaultRowHeight="20.4" defaultColWidth="9"/>
  <cols>
    <col min="1" max="1" customWidth="1" width="11.597656" style="197"/>
    <col min="2" max="2" customWidth="1" width="9.421875" style="198"/>
    <col min="3" max="3" customWidth="1" width="10.421875" style="198"/>
    <col min="4" max="4" customWidth="1" width="13.566406" style="198"/>
    <col min="5" max="5" customWidth="1" width="11.5" style="198"/>
    <col min="6" max="6" customWidth="1" width="15.097656" style="198"/>
    <col min="7" max="7" customWidth="1" width="20.5" style="198"/>
    <col min="8" max="8" customWidth="1" width="7.7070312" style="198"/>
    <col min="9" max="9" customWidth="1" width="3.1992188" style="199"/>
    <col min="10" max="10" customWidth="1" width="3.1992188" style="200"/>
    <col min="11" max="11" customWidth="1" width="3.296875" style="201"/>
    <col min="12" max="12" customWidth="1" width="5.0976562" style="201"/>
    <col min="13" max="13" customWidth="1" width="3.6992188" style="198"/>
    <col min="14" max="14" customWidth="1" width="4.6992188" style="198"/>
    <col min="15" max="15" customWidth="1" width="11.421875" style="202"/>
    <col min="16" max="16" customWidth="1" width="6.3320312" style="198"/>
    <col min="17" max="16384" customWidth="0" width="9.0" style="198"/>
  </cols>
  <sheetData>
    <row r="1" spans="8:8">
      <c r="A1" s="203" t="s">
        <v>208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8:8" s="204" ht="15.6" customFormat="1">
      <c r="A2" s="205" t="s">
        <v>74</v>
      </c>
      <c r="B2" s="205"/>
      <c r="C2" s="206" t="s">
        <v>75</v>
      </c>
      <c r="D2" s="207"/>
      <c r="E2" s="208"/>
      <c r="F2" s="208"/>
      <c r="G2" s="209" t="s">
        <v>76</v>
      </c>
      <c r="H2" s="206" t="s">
        <v>26</v>
      </c>
      <c r="I2" s="207"/>
      <c r="J2" s="210"/>
      <c r="K2" s="205"/>
      <c r="L2" s="207">
        <v>6.0</v>
      </c>
      <c r="M2" s="211" t="s">
        <v>77</v>
      </c>
      <c r="N2" s="212">
        <v>10.0</v>
      </c>
      <c r="O2" s="213" t="s">
        <v>78</v>
      </c>
      <c r="P2" s="205"/>
    </row>
    <row r="3" spans="8:8" s="214" ht="20.4" customFormat="1">
      <c r="A3" s="215" t="s">
        <v>209</v>
      </c>
      <c r="B3" s="215"/>
      <c r="C3" s="215"/>
      <c r="D3" s="215"/>
      <c r="E3" s="215"/>
      <c r="F3" s="215"/>
      <c r="G3" s="215"/>
      <c r="H3" s="215"/>
      <c r="I3" s="215"/>
      <c r="J3" s="216"/>
      <c r="K3" s="216"/>
      <c r="L3" s="216"/>
      <c r="M3" s="215"/>
      <c r="N3" s="215"/>
      <c r="O3" s="215"/>
      <c r="P3" s="217"/>
    </row>
    <row r="4" spans="8:8" ht="42.0" customHeight="1">
      <c r="A4" s="218" t="s">
        <v>3</v>
      </c>
      <c r="B4" s="219" t="s">
        <v>4</v>
      </c>
      <c r="C4" s="219" t="s">
        <v>210</v>
      </c>
      <c r="D4" s="219"/>
      <c r="E4" s="219"/>
      <c r="F4" s="219"/>
      <c r="G4" s="219"/>
      <c r="H4" s="219"/>
      <c r="I4" s="219" t="s">
        <v>211</v>
      </c>
      <c r="J4" s="219"/>
      <c r="K4" s="219"/>
      <c r="L4" s="219"/>
      <c r="M4" s="219"/>
      <c r="N4" s="219"/>
      <c r="O4" s="219"/>
    </row>
    <row r="5" spans="8:8" ht="31.2">
      <c r="A5" s="218"/>
      <c r="B5" s="219"/>
      <c r="C5" s="219" t="s">
        <v>212</v>
      </c>
      <c r="D5" s="219" t="s">
        <v>213</v>
      </c>
      <c r="E5" s="219" t="s">
        <v>214</v>
      </c>
      <c r="F5" s="219" t="s">
        <v>215</v>
      </c>
      <c r="G5" s="218" t="s">
        <v>216</v>
      </c>
      <c r="H5" s="218" t="s">
        <v>217</v>
      </c>
      <c r="I5" s="219">
        <v>1.0</v>
      </c>
      <c r="J5" s="219">
        <v>2.0</v>
      </c>
      <c r="K5" s="219">
        <v>3.0</v>
      </c>
      <c r="L5" s="219">
        <v>4.0</v>
      </c>
      <c r="M5" s="219">
        <v>5.0</v>
      </c>
      <c r="N5" s="219">
        <v>6.0</v>
      </c>
      <c r="O5" s="220" t="s">
        <v>8</v>
      </c>
    </row>
    <row r="6" spans="8:8">
      <c r="A6" s="221">
        <v>1.986230323E9</v>
      </c>
      <c r="B6" s="221" t="s">
        <v>12</v>
      </c>
      <c r="C6" s="221"/>
      <c r="D6" s="221"/>
      <c r="E6" s="221"/>
      <c r="F6" s="221"/>
      <c r="G6" s="222"/>
      <c r="H6" s="221"/>
      <c r="I6" s="223"/>
      <c r="J6" s="221"/>
      <c r="K6" s="223"/>
      <c r="L6" s="221"/>
      <c r="M6" s="221"/>
      <c r="N6" s="221"/>
      <c r="O6" s="221"/>
    </row>
    <row r="7" spans="8:8" ht="72.0">
      <c r="A7" s="221">
        <v>1.995230325E9</v>
      </c>
      <c r="B7" s="221" t="s">
        <v>14</v>
      </c>
      <c r="C7" s="221"/>
      <c r="D7" s="221"/>
      <c r="E7" s="221" t="s">
        <v>218</v>
      </c>
      <c r="F7" s="221" t="s">
        <v>219</v>
      </c>
      <c r="G7" s="222" t="s">
        <v>220</v>
      </c>
      <c r="H7" s="221"/>
      <c r="I7" s="223"/>
      <c r="J7" s="221"/>
      <c r="K7" s="223">
        <v>4.0</v>
      </c>
      <c r="L7" s="221">
        <v>2.0</v>
      </c>
      <c r="M7" s="221">
        <v>1.0</v>
      </c>
      <c r="N7" s="221"/>
      <c r="O7" s="221">
        <f t="shared" si="0" ref="O7:O12">K7+L7+M7+N7</f>
        <v>7.0</v>
      </c>
    </row>
    <row r="8" spans="8:8" ht="43.2">
      <c r="A8" s="221">
        <v>2.002230326E9</v>
      </c>
      <c r="B8" s="221" t="s">
        <v>16</v>
      </c>
      <c r="C8" s="221"/>
      <c r="D8" s="221"/>
      <c r="E8" s="221"/>
      <c r="F8" s="221" t="s">
        <v>219</v>
      </c>
      <c r="G8" s="222" t="s">
        <v>220</v>
      </c>
      <c r="H8" s="224"/>
      <c r="I8" s="225"/>
      <c r="J8" s="221"/>
      <c r="K8" s="226"/>
      <c r="L8" s="221">
        <v>2.0</v>
      </c>
      <c r="M8" s="221">
        <v>1.0</v>
      </c>
      <c r="N8" s="221"/>
      <c r="O8" s="221">
        <f t="shared" si="0"/>
        <v>3.0</v>
      </c>
    </row>
    <row r="9" spans="8:8">
      <c r="A9" s="221">
        <v>1.999230329E9</v>
      </c>
      <c r="B9" s="221" t="s">
        <v>17</v>
      </c>
      <c r="C9" s="221"/>
      <c r="D9" s="221"/>
      <c r="E9" s="221"/>
      <c r="F9" s="221"/>
      <c r="G9" s="222"/>
      <c r="H9" s="224"/>
      <c r="I9" s="223"/>
      <c r="J9" s="221"/>
      <c r="K9" s="223"/>
      <c r="L9" s="221"/>
      <c r="M9" s="221"/>
      <c r="N9" s="221"/>
      <c r="O9" s="221"/>
    </row>
    <row r="10" spans="8:8" ht="43.2">
      <c r="A10" s="221">
        <v>2.00423033E9</v>
      </c>
      <c r="B10" s="221" t="s">
        <v>19</v>
      </c>
      <c r="C10" s="221"/>
      <c r="D10" s="221"/>
      <c r="E10" s="221"/>
      <c r="F10" s="221" t="s">
        <v>219</v>
      </c>
      <c r="G10" s="222" t="s">
        <v>220</v>
      </c>
      <c r="H10" s="224"/>
      <c r="I10" s="223"/>
      <c r="J10" s="221"/>
      <c r="K10" s="223"/>
      <c r="L10" s="221">
        <v>2.0</v>
      </c>
      <c r="M10" s="221">
        <v>1.0</v>
      </c>
      <c r="N10" s="221"/>
      <c r="O10" s="221">
        <f t="shared" si="0"/>
        <v>3.0</v>
      </c>
    </row>
    <row r="11" spans="8:8" ht="144.0">
      <c r="A11" s="221">
        <v>2.006230337E9</v>
      </c>
      <c r="B11" s="221" t="s">
        <v>20</v>
      </c>
      <c r="C11" s="221"/>
      <c r="D11" s="221"/>
      <c r="E11" s="221" t="s">
        <v>221</v>
      </c>
      <c r="F11" s="221" t="s">
        <v>222</v>
      </c>
      <c r="G11" s="222"/>
      <c r="H11" s="221"/>
      <c r="I11" s="223"/>
      <c r="J11" s="221"/>
      <c r="K11" s="223">
        <v>8.0</v>
      </c>
      <c r="L11" s="221">
        <v>6.5</v>
      </c>
      <c r="M11" s="221"/>
      <c r="N11" s="221"/>
      <c r="O11" s="221">
        <f t="shared" si="0"/>
        <v>14.5</v>
      </c>
    </row>
    <row r="12" spans="8:8" ht="43.2">
      <c r="A12" s="221">
        <v>2.004230338E9</v>
      </c>
      <c r="B12" s="221" t="s">
        <v>21</v>
      </c>
      <c r="C12" s="221"/>
      <c r="D12" s="221"/>
      <c r="E12" s="221"/>
      <c r="F12" s="221" t="s">
        <v>219</v>
      </c>
      <c r="G12" s="222" t="s">
        <v>220</v>
      </c>
      <c r="H12" s="224"/>
      <c r="I12" s="223"/>
      <c r="J12" s="221"/>
      <c r="K12" s="223"/>
      <c r="L12" s="221">
        <v>2.0</v>
      </c>
      <c r="M12" s="221">
        <v>1.0</v>
      </c>
      <c r="N12" s="221"/>
      <c r="O12" s="221">
        <f t="shared" si="0"/>
        <v>3.0</v>
      </c>
    </row>
    <row r="13" spans="8:8">
      <c r="A13" s="221">
        <v>1.995230339E9</v>
      </c>
      <c r="B13" s="221" t="s">
        <v>22</v>
      </c>
      <c r="C13" s="221"/>
      <c r="D13" s="221"/>
      <c r="E13" s="221"/>
      <c r="F13" s="221"/>
      <c r="G13" s="222"/>
      <c r="H13" s="224"/>
      <c r="I13" s="223"/>
      <c r="J13" s="221"/>
      <c r="K13" s="223"/>
      <c r="L13" s="221"/>
      <c r="M13" s="221"/>
      <c r="N13" s="221"/>
      <c r="O13" s="221"/>
    </row>
    <row r="14" spans="8:8" ht="72.0">
      <c r="A14" s="221">
        <v>2.011230342E9</v>
      </c>
      <c r="B14" s="221" t="s">
        <v>23</v>
      </c>
      <c r="C14" s="221"/>
      <c r="D14" s="221"/>
      <c r="E14" s="221" t="s">
        <v>223</v>
      </c>
      <c r="F14" s="221" t="s">
        <v>224</v>
      </c>
      <c r="G14" s="222" t="s">
        <v>220</v>
      </c>
      <c r="H14" s="224"/>
      <c r="I14" s="223"/>
      <c r="J14" s="221"/>
      <c r="K14" s="223">
        <v>4.0</v>
      </c>
      <c r="L14" s="221">
        <v>4.5</v>
      </c>
      <c r="M14" s="221">
        <v>1.0</v>
      </c>
      <c r="N14" s="221"/>
      <c r="O14" s="221">
        <f t="shared" si="1" ref="O14:O18">K14+L14+M14+N14</f>
        <v>9.5</v>
      </c>
    </row>
    <row r="15" spans="8:8" ht="72.0">
      <c r="A15" s="221">
        <v>2.012230343E9</v>
      </c>
      <c r="B15" s="221" t="s">
        <v>25</v>
      </c>
      <c r="C15" s="221"/>
      <c r="D15" s="221"/>
      <c r="E15" s="221" t="s">
        <v>225</v>
      </c>
      <c r="F15" s="221" t="s">
        <v>226</v>
      </c>
      <c r="G15" s="222" t="s">
        <v>220</v>
      </c>
      <c r="H15" s="224"/>
      <c r="I15" s="223"/>
      <c r="J15" s="221"/>
      <c r="K15" s="223">
        <v>4.0</v>
      </c>
      <c r="L15" s="221">
        <v>4.0</v>
      </c>
      <c r="M15" s="221">
        <v>1.0</v>
      </c>
      <c r="N15" s="221"/>
      <c r="O15" s="221">
        <f t="shared" si="1"/>
        <v>9.0</v>
      </c>
    </row>
    <row r="16" spans="8:8">
      <c r="A16" s="221">
        <v>2.019230528E9</v>
      </c>
      <c r="B16" s="221" t="s">
        <v>26</v>
      </c>
      <c r="C16" s="221"/>
      <c r="D16" s="221"/>
      <c r="E16" s="221"/>
      <c r="F16" s="221"/>
      <c r="G16" s="222"/>
      <c r="H16" s="224"/>
      <c r="I16" s="223"/>
      <c r="J16" s="221"/>
      <c r="K16" s="223"/>
      <c r="L16" s="221"/>
      <c r="M16" s="221"/>
      <c r="N16" s="221"/>
      <c r="O16" s="221"/>
    </row>
    <row r="17" spans="8:8" ht="172.8">
      <c r="A17" s="227">
        <v>2.021350605E9</v>
      </c>
      <c r="B17" s="227" t="s">
        <v>28</v>
      </c>
      <c r="C17" s="227"/>
      <c r="D17" s="227"/>
      <c r="E17" s="221" t="s">
        <v>227</v>
      </c>
      <c r="F17" s="227" t="s">
        <v>228</v>
      </c>
      <c r="G17" s="221"/>
      <c r="H17" s="227" t="s">
        <v>229</v>
      </c>
      <c r="I17" s="227"/>
      <c r="J17" s="227"/>
      <c r="K17" s="227">
        <v>4.0</v>
      </c>
      <c r="L17" s="227">
        <v>9.0</v>
      </c>
      <c r="M17" s="227"/>
      <c r="N17" s="227">
        <v>60.0</v>
      </c>
      <c r="O17" s="221">
        <f t="shared" si="1"/>
        <v>73.0</v>
      </c>
    </row>
    <row r="18" spans="8:8" ht="57.6">
      <c r="A18" s="221">
        <v>2.022350664E9</v>
      </c>
      <c r="B18" s="221" t="s">
        <v>29</v>
      </c>
      <c r="C18" s="221"/>
      <c r="D18" s="221"/>
      <c r="E18" s="221"/>
      <c r="F18" s="221" t="s">
        <v>230</v>
      </c>
      <c r="G18" s="222" t="s">
        <v>220</v>
      </c>
      <c r="H18" s="227"/>
      <c r="I18" s="221"/>
      <c r="J18" s="221"/>
      <c r="K18" s="221"/>
      <c r="L18" s="221">
        <v>4.0</v>
      </c>
      <c r="M18" s="221">
        <v>1.0</v>
      </c>
      <c r="N18" s="221"/>
      <c r="O18" s="221">
        <f t="shared" si="1"/>
        <v>5.0</v>
      </c>
    </row>
    <row r="19" spans="8:8">
      <c r="A19" s="221">
        <v>2.022350665E9</v>
      </c>
      <c r="B19" s="221" t="s">
        <v>30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</row>
    <row r="20" spans="8:8" ht="72.0">
      <c r="A20" s="226">
        <v>2.023350698E9</v>
      </c>
      <c r="B20" s="227" t="s">
        <v>32</v>
      </c>
      <c r="C20" s="227"/>
      <c r="D20" s="227"/>
      <c r="E20" s="221" t="s">
        <v>231</v>
      </c>
      <c r="F20" s="227" t="s">
        <v>232</v>
      </c>
      <c r="G20" s="227" t="s">
        <v>233</v>
      </c>
      <c r="H20" s="227"/>
      <c r="I20" s="227"/>
      <c r="J20" s="227"/>
      <c r="K20" s="227">
        <v>4.0</v>
      </c>
      <c r="L20" s="227">
        <v>2.5</v>
      </c>
      <c r="M20" s="227">
        <v>1.0</v>
      </c>
      <c r="N20" s="227"/>
      <c r="O20" s="221">
        <f t="shared" si="2" ref="O20:O22">K20+L20+M20+N20</f>
        <v>7.5</v>
      </c>
    </row>
    <row r="21" spans="8:8" ht="43.2">
      <c r="A21" s="221">
        <v>2.00723034E9</v>
      </c>
      <c r="B21" s="227" t="s">
        <v>33</v>
      </c>
      <c r="C21" s="227"/>
      <c r="D21" s="227"/>
      <c r="E21" s="221"/>
      <c r="F21" s="221" t="s">
        <v>234</v>
      </c>
      <c r="G21" s="227"/>
      <c r="H21" s="227"/>
      <c r="I21" s="227"/>
      <c r="J21" s="227"/>
      <c r="K21" s="227"/>
      <c r="L21" s="227">
        <v>4.0</v>
      </c>
      <c r="M21" s="227"/>
      <c r="N21" s="227"/>
      <c r="O21" s="221">
        <f t="shared" si="2"/>
        <v>4.0</v>
      </c>
    </row>
    <row r="22" spans="8:8" ht="43.2">
      <c r="A22" s="221">
        <v>2.019110514E9</v>
      </c>
      <c r="B22" s="221" t="s">
        <v>34</v>
      </c>
      <c r="C22" s="221"/>
      <c r="D22" s="221"/>
      <c r="E22" s="221"/>
      <c r="F22" s="221" t="s">
        <v>219</v>
      </c>
      <c r="G22" s="222" t="s">
        <v>235</v>
      </c>
      <c r="H22" s="221"/>
      <c r="I22" s="221"/>
      <c r="J22" s="221"/>
      <c r="K22" s="221"/>
      <c r="L22" s="221">
        <v>2.0</v>
      </c>
      <c r="M22" s="221">
        <v>2.0</v>
      </c>
      <c r="N22" s="221"/>
      <c r="O22" s="221">
        <f t="shared" si="2"/>
        <v>4.0</v>
      </c>
    </row>
    <row r="23" spans="8:8" ht="100.8">
      <c r="A23" s="228">
        <v>1.992230348E9</v>
      </c>
      <c r="B23" s="228" t="s">
        <v>35</v>
      </c>
      <c r="C23" s="221"/>
      <c r="D23" s="221"/>
      <c r="E23" s="228" t="s">
        <v>236</v>
      </c>
      <c r="F23" s="228" t="s">
        <v>237</v>
      </c>
      <c r="G23" s="222"/>
      <c r="H23" s="229"/>
      <c r="I23" s="223"/>
      <c r="J23" s="221"/>
      <c r="K23" s="230">
        <v>4.0</v>
      </c>
      <c r="L23" s="228">
        <v>12.5</v>
      </c>
      <c r="M23" s="221"/>
      <c r="N23" s="221"/>
      <c r="O23" s="228">
        <v>16.5</v>
      </c>
    </row>
    <row r="24" spans="8:8" ht="158.4">
      <c r="A24" s="228">
        <v>2.022350661E9</v>
      </c>
      <c r="B24" s="228" t="s">
        <v>36</v>
      </c>
      <c r="C24" s="221"/>
      <c r="D24" s="221"/>
      <c r="E24" s="228" t="s">
        <v>238</v>
      </c>
      <c r="F24" s="228" t="s">
        <v>239</v>
      </c>
      <c r="G24" s="231" t="s">
        <v>240</v>
      </c>
      <c r="H24" s="232"/>
      <c r="I24" s="225"/>
      <c r="J24" s="221"/>
      <c r="K24" s="233">
        <v>10.0</v>
      </c>
      <c r="L24" s="228">
        <v>17.0</v>
      </c>
      <c r="M24" s="228">
        <v>1.0</v>
      </c>
      <c r="N24" s="221"/>
      <c r="O24" s="228">
        <v>28.0</v>
      </c>
    </row>
    <row r="25" spans="8:8" ht="86.4">
      <c r="A25" s="234">
        <v>2.023350696E9</v>
      </c>
      <c r="B25" s="234" t="s">
        <v>37</v>
      </c>
      <c r="C25" s="227"/>
      <c r="D25" s="227"/>
      <c r="E25" s="234" t="s">
        <v>241</v>
      </c>
      <c r="F25" s="234" t="s">
        <v>242</v>
      </c>
      <c r="G25" s="235"/>
      <c r="H25" s="236"/>
      <c r="I25" s="237"/>
      <c r="J25" s="227"/>
      <c r="K25" s="238">
        <v>4.0</v>
      </c>
      <c r="L25" s="234">
        <v>13.0</v>
      </c>
      <c r="M25" s="227"/>
      <c r="N25" s="227"/>
      <c r="O25" s="234">
        <v>17.0</v>
      </c>
    </row>
    <row r="26" spans="8:8" ht="72.0">
      <c r="A26" s="239">
        <v>2.021350603E9</v>
      </c>
      <c r="B26" s="239" t="s">
        <v>38</v>
      </c>
      <c r="C26" s="229"/>
      <c r="D26" s="229"/>
      <c r="E26" s="239" t="s">
        <v>243</v>
      </c>
      <c r="F26" s="239" t="s">
        <v>244</v>
      </c>
      <c r="G26" s="229"/>
      <c r="H26" s="232"/>
      <c r="I26" s="229"/>
      <c r="J26" s="229"/>
      <c r="K26" s="239">
        <v>4.0</v>
      </c>
      <c r="L26" s="239">
        <v>10.5</v>
      </c>
      <c r="M26" s="229"/>
      <c r="N26" s="229"/>
      <c r="O26" s="239">
        <v>14.5</v>
      </c>
    </row>
    <row r="27" spans="8:8" ht="144.0">
      <c r="A27" s="229">
        <v>2.022350662E9</v>
      </c>
      <c r="B27" s="229" t="s">
        <v>39</v>
      </c>
      <c r="C27" s="229"/>
      <c r="D27" s="229"/>
      <c r="E27" s="229" t="s">
        <v>245</v>
      </c>
      <c r="F27" s="229" t="s">
        <v>246</v>
      </c>
      <c r="G27" s="229" t="s">
        <v>240</v>
      </c>
      <c r="H27" s="232"/>
      <c r="I27" s="229"/>
      <c r="J27" s="229"/>
      <c r="K27" s="239">
        <v>8.0</v>
      </c>
      <c r="L27" s="239">
        <v>16.5</v>
      </c>
      <c r="M27" s="239">
        <v>1.0</v>
      </c>
      <c r="N27" s="229"/>
      <c r="O27" s="239">
        <v>25.5</v>
      </c>
    </row>
    <row r="28" spans="8:8" ht="86.4">
      <c r="A28" s="240">
        <v>2.002230331E9</v>
      </c>
      <c r="B28" s="229" t="s">
        <v>42</v>
      </c>
      <c r="C28" s="241"/>
      <c r="D28" s="241"/>
      <c r="E28" s="229" t="s">
        <v>247</v>
      </c>
      <c r="F28" s="229">
        <v>1.0</v>
      </c>
      <c r="G28" s="229">
        <v>1.0</v>
      </c>
      <c r="H28" s="241"/>
      <c r="I28" s="242"/>
      <c r="J28" s="243"/>
      <c r="K28" s="244">
        <v>6.0</v>
      </c>
      <c r="L28" s="244">
        <v>2.0</v>
      </c>
      <c r="M28" s="244">
        <v>1.0</v>
      </c>
      <c r="N28" s="241"/>
      <c r="O28" s="245">
        <v>9.0</v>
      </c>
    </row>
    <row r="29" spans="8:8" ht="86.4">
      <c r="A29" s="246">
        <v>2.019230507E9</v>
      </c>
      <c r="B29" s="229" t="s">
        <v>43</v>
      </c>
      <c r="C29" s="241"/>
      <c r="D29" s="241"/>
      <c r="E29" s="229" t="s">
        <v>248</v>
      </c>
      <c r="F29" s="229">
        <v>1.0</v>
      </c>
      <c r="G29" s="229">
        <v>2.0</v>
      </c>
      <c r="H29" s="241"/>
      <c r="I29" s="242"/>
      <c r="J29" s="243"/>
      <c r="K29" s="244">
        <v>6.0</v>
      </c>
      <c r="L29" s="244">
        <v>2.0</v>
      </c>
      <c r="M29" s="244">
        <v>2.0</v>
      </c>
      <c r="N29" s="241"/>
      <c r="O29" s="245">
        <v>10.0</v>
      </c>
    </row>
    <row r="30" spans="8:8" ht="86.4">
      <c r="A30" s="247">
        <v>2.020230555E9</v>
      </c>
      <c r="B30" s="229" t="s">
        <v>45</v>
      </c>
      <c r="C30" s="241"/>
      <c r="D30" s="241"/>
      <c r="E30" s="229" t="s">
        <v>249</v>
      </c>
      <c r="F30" s="229">
        <v>2.0</v>
      </c>
      <c r="G30" s="229">
        <v>2.0</v>
      </c>
      <c r="H30" s="241"/>
      <c r="I30" s="242"/>
      <c r="J30" s="243"/>
      <c r="K30" s="244">
        <v>8.0</v>
      </c>
      <c r="L30" s="244">
        <v>4.0</v>
      </c>
      <c r="M30" s="241">
        <v>2.0</v>
      </c>
      <c r="N30" s="241"/>
      <c r="O30" s="245">
        <v>14.0</v>
      </c>
    </row>
    <row r="31" spans="8:8" ht="86.4">
      <c r="A31" s="247">
        <v>2.021350604E9</v>
      </c>
      <c r="B31" s="229" t="s">
        <v>46</v>
      </c>
      <c r="C31" s="241"/>
      <c r="D31" s="241"/>
      <c r="E31" s="229" t="s">
        <v>250</v>
      </c>
      <c r="F31" s="229">
        <v>2.0</v>
      </c>
      <c r="G31" s="229">
        <v>2.0</v>
      </c>
      <c r="H31" s="241"/>
      <c r="I31" s="242"/>
      <c r="J31" s="243"/>
      <c r="K31" s="244">
        <v>6.0</v>
      </c>
      <c r="L31" s="244">
        <v>4.0</v>
      </c>
      <c r="M31" s="244">
        <v>2.0</v>
      </c>
      <c r="N31" s="241"/>
      <c r="O31" s="245">
        <v>12.0</v>
      </c>
    </row>
    <row r="32" spans="8:8">
      <c r="A32" s="248">
        <v>2.023350697E9</v>
      </c>
      <c r="B32" s="229" t="s">
        <v>48</v>
      </c>
      <c r="C32" s="241"/>
      <c r="D32" s="241"/>
      <c r="E32" s="241"/>
      <c r="F32" s="229"/>
      <c r="G32" s="229">
        <v>1.0</v>
      </c>
      <c r="H32" s="241"/>
      <c r="I32" s="242"/>
      <c r="J32" s="243"/>
      <c r="K32" s="244"/>
      <c r="L32" s="244"/>
      <c r="M32" s="244">
        <v>1.0</v>
      </c>
      <c r="N32" s="241"/>
      <c r="O32" s="245">
        <v>1.0</v>
      </c>
    </row>
    <row r="33" spans="8:8" ht="100.8">
      <c r="A33" s="222">
        <v>2.024350728E9</v>
      </c>
      <c r="B33" s="229" t="s">
        <v>49</v>
      </c>
      <c r="C33" s="241"/>
      <c r="D33" s="241"/>
      <c r="E33" s="229" t="s">
        <v>251</v>
      </c>
      <c r="F33" s="229">
        <v>2.0</v>
      </c>
      <c r="G33" s="229">
        <v>2.0</v>
      </c>
      <c r="H33" s="241"/>
      <c r="I33" s="242"/>
      <c r="J33" s="243"/>
      <c r="K33" s="244">
        <v>6.0</v>
      </c>
      <c r="L33" s="244">
        <v>4.0</v>
      </c>
      <c r="M33" s="244">
        <v>2.0</v>
      </c>
      <c r="N33" s="241"/>
      <c r="O33" s="245">
        <v>12.0</v>
      </c>
    </row>
    <row r="34" spans="8:8" ht="86.4">
      <c r="A34" s="247">
        <v>2.022350663E9</v>
      </c>
      <c r="B34" s="229" t="s">
        <v>47</v>
      </c>
      <c r="C34" s="241"/>
      <c r="D34" s="241"/>
      <c r="E34" s="229" t="s">
        <v>252</v>
      </c>
      <c r="F34" s="229">
        <v>1.0</v>
      </c>
      <c r="G34" s="229">
        <v>2.0</v>
      </c>
      <c r="H34" s="241"/>
      <c r="I34" s="242"/>
      <c r="J34" s="243"/>
      <c r="K34" s="244">
        <v>6.0</v>
      </c>
      <c r="L34" s="244">
        <v>2.0</v>
      </c>
      <c r="M34" s="241">
        <v>2.0</v>
      </c>
      <c r="N34" s="241"/>
      <c r="O34" s="245">
        <v>10.0</v>
      </c>
    </row>
    <row r="35" spans="8:8">
      <c r="A35" s="222">
        <v>2.024350727E9</v>
      </c>
      <c r="B35" s="229" t="s">
        <v>52</v>
      </c>
      <c r="C35" s="241"/>
      <c r="D35" s="241"/>
      <c r="E35" s="241"/>
      <c r="F35" s="229">
        <v>1.0</v>
      </c>
      <c r="G35" s="241"/>
      <c r="H35" s="241"/>
      <c r="I35" s="242"/>
      <c r="J35" s="243"/>
      <c r="K35" s="244"/>
      <c r="L35" s="244">
        <v>2.0</v>
      </c>
      <c r="M35" s="241"/>
      <c r="N35" s="241"/>
      <c r="O35" s="245">
        <v>2.0</v>
      </c>
    </row>
    <row r="36" spans="8:8">
      <c r="A36" s="221">
        <v>2.018110465E9</v>
      </c>
      <c r="B36" s="249" t="s">
        <v>51</v>
      </c>
      <c r="C36" s="250"/>
      <c r="D36" s="251"/>
      <c r="E36" s="251"/>
      <c r="F36" s="252">
        <v>1.0</v>
      </c>
      <c r="G36" s="251"/>
      <c r="H36" s="251"/>
      <c r="I36" s="253"/>
      <c r="J36" s="254"/>
      <c r="K36" s="255"/>
      <c r="L36" s="255">
        <v>2.0</v>
      </c>
      <c r="M36" s="251"/>
      <c r="N36" s="251"/>
      <c r="O36" s="256">
        <v>2.0</v>
      </c>
    </row>
    <row r="37" spans="8:8">
      <c r="A37" s="221">
        <v>2.024110731E9</v>
      </c>
      <c r="B37" s="221" t="s">
        <v>53</v>
      </c>
      <c r="C37" s="257"/>
      <c r="D37" s="241"/>
      <c r="E37" s="241"/>
      <c r="F37" s="229">
        <v>1.0</v>
      </c>
      <c r="G37" s="241"/>
      <c r="H37" s="241"/>
      <c r="I37" s="242"/>
      <c r="J37" s="243"/>
      <c r="K37" s="244"/>
      <c r="L37" s="244">
        <v>2.0</v>
      </c>
      <c r="M37" s="241"/>
      <c r="N37" s="241"/>
      <c r="O37" s="245">
        <v>2.0</v>
      </c>
    </row>
  </sheetData>
  <mergeCells count="9">
    <mergeCell ref="A1:O1"/>
    <mergeCell ref="A2:B2"/>
    <mergeCell ref="C2:D2"/>
    <mergeCell ref="H2:I2"/>
    <mergeCell ref="A3:O3"/>
    <mergeCell ref="C4:H4"/>
    <mergeCell ref="I4:O4"/>
    <mergeCell ref="A4:A5"/>
    <mergeCell ref="B4:B5"/>
  </mergeCells>
  <printOptions horizontalCentered="1"/>
  <pageMargins left="0.59" right="0.59" top="0.59" bottom="0.59" header="0.31" footer="0.31"/>
  <pageSetup paperSize="9" fitToWidth="0" fitToHeight="0" orientation="landscape"/>
  <headerFooter>
    <oddFooter>&amp;R&amp;P/&amp;N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W94"/>
  <sheetViews>
    <sheetView workbookViewId="0">
      <pane ySplit="5" topLeftCell="A78" state="frozen" activePane="bottomLeft"/>
      <selection pane="bottomLeft" activeCell="C50" sqref="A50:XFD55"/>
    </sheetView>
  </sheetViews>
  <sheetFormatPr defaultRowHeight="15.6" defaultColWidth="9"/>
  <cols>
    <col min="1" max="1" customWidth="1" width="11.566406" style="65"/>
    <col min="2" max="2" customWidth="1" width="7.5" style="66"/>
    <col min="3" max="3" customWidth="1" width="20.597656" style="66"/>
    <col min="4" max="4" customWidth="1" width="8.5" style="67"/>
    <col min="5" max="5" customWidth="1" width="60.69922" style="66"/>
    <col min="6" max="6" customWidth="1" width="4.5" style="68"/>
    <col min="7" max="7" customWidth="1" width="4.75" style="66"/>
    <col min="8" max="8" customWidth="1" width="4.5" style="66"/>
    <col min="9" max="9" customWidth="1" width="8.5" style="67"/>
    <col min="10" max="10" customWidth="1" width="6.4414062" style="69"/>
    <col min="11" max="11" customWidth="1" width="5.3320312" style="69"/>
    <col min="12" max="12" customWidth="1" width="13.582031" style="69"/>
    <col min="13" max="13" hidden="1" customWidth="1" width="3.75" style="70"/>
    <col min="14" max="14" hidden="1" customWidth="1" width="4.75" style="66"/>
    <col min="15" max="15" hidden="1" customWidth="1" width="4.0" style="66"/>
    <col min="16" max="16" hidden="1" customWidth="1" width="6.3320312" style="66"/>
    <col min="17" max="17" hidden="1" customWidth="1" width="4.75" style="66"/>
    <col min="18" max="18" hidden="1" customWidth="1" width="3.0820312" style="66"/>
    <col min="19" max="19" hidden="1" customWidth="1" width="4.0820312" style="70"/>
    <col min="20" max="20" hidden="1" customWidth="1" width="4.5" style="69"/>
    <col min="21" max="21" customWidth="1" width="8.5" style="71"/>
    <col min="22" max="22" customWidth="1" width="8.4140625" style="72"/>
    <col min="23" max="16384" customWidth="0" width="9.0" style="66"/>
  </cols>
  <sheetData>
    <row r="1" spans="8:8" ht="31.5" customHeight="1">
      <c r="A1" s="73" t="s">
        <v>253</v>
      </c>
      <c r="B1" s="73"/>
      <c r="C1" s="73"/>
      <c r="D1" s="74"/>
      <c r="E1" s="73"/>
      <c r="F1" s="75"/>
      <c r="G1" s="73"/>
      <c r="H1" s="73"/>
      <c r="I1" s="74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6"/>
      <c r="V1" s="77"/>
    </row>
    <row r="2" spans="8:8">
      <c r="A2" s="78" t="s">
        <v>74</v>
      </c>
      <c r="B2" s="78"/>
      <c r="C2" s="79" t="s">
        <v>75</v>
      </c>
      <c r="D2" s="80"/>
      <c r="E2" s="81"/>
      <c r="F2" s="82"/>
      <c r="G2" s="83"/>
      <c r="H2" s="83"/>
      <c r="I2" s="84"/>
      <c r="J2" s="85" t="s">
        <v>76</v>
      </c>
      <c r="K2" s="85"/>
      <c r="L2" s="86" t="s">
        <v>26</v>
      </c>
      <c r="M2" s="86"/>
      <c r="N2" s="83"/>
      <c r="O2" s="83"/>
      <c r="P2" s="83"/>
      <c r="Q2" s="87">
        <v>12.0</v>
      </c>
      <c r="R2" s="88" t="s">
        <v>77</v>
      </c>
      <c r="S2" s="89">
        <v>30.0</v>
      </c>
      <c r="T2" s="90" t="s">
        <v>78</v>
      </c>
      <c r="U2" s="91"/>
      <c r="V2" s="91"/>
    </row>
    <row r="3" spans="8:8" s="92" ht="18.0" customFormat="1" customHeight="1">
      <c r="A3" s="93" t="s">
        <v>79</v>
      </c>
      <c r="B3" s="93"/>
      <c r="C3" s="93"/>
      <c r="D3" s="94"/>
      <c r="E3" s="93"/>
      <c r="F3" s="95"/>
      <c r="G3" s="93"/>
      <c r="H3" s="93"/>
      <c r="I3" s="94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6"/>
      <c r="V3" s="97"/>
    </row>
    <row r="4" spans="8:8" s="258" ht="20.25" customFormat="1" customHeight="1">
      <c r="A4" s="259" t="s">
        <v>3</v>
      </c>
      <c r="B4" s="260" t="s">
        <v>4</v>
      </c>
      <c r="C4" s="260" t="s">
        <v>80</v>
      </c>
      <c r="D4" s="261"/>
      <c r="E4" s="260"/>
      <c r="F4" s="262"/>
      <c r="G4" s="260"/>
      <c r="H4" s="260"/>
      <c r="I4" s="261"/>
      <c r="J4" s="260"/>
      <c r="K4" s="260"/>
      <c r="L4" s="260"/>
      <c r="M4" s="51" t="s">
        <v>81</v>
      </c>
      <c r="N4" s="51"/>
      <c r="O4" s="51"/>
      <c r="P4" s="51"/>
      <c r="Q4" s="51"/>
      <c r="R4" s="51"/>
      <c r="S4" s="51"/>
      <c r="T4" s="51"/>
      <c r="U4" s="263" t="s">
        <v>8</v>
      </c>
      <c r="V4" s="264"/>
    </row>
    <row r="5" spans="8:8" s="258" ht="28.0" customFormat="1" customHeight="1">
      <c r="A5" s="259"/>
      <c r="B5" s="260"/>
      <c r="C5" s="260" t="s">
        <v>82</v>
      </c>
      <c r="D5" s="261" t="s">
        <v>83</v>
      </c>
      <c r="E5" s="260" t="s">
        <v>84</v>
      </c>
      <c r="F5" s="262" t="s">
        <v>85</v>
      </c>
      <c r="G5" s="260" t="s">
        <v>86</v>
      </c>
      <c r="H5" s="259" t="s">
        <v>87</v>
      </c>
      <c r="I5" s="261" t="s">
        <v>88</v>
      </c>
      <c r="J5" s="265" t="s">
        <v>89</v>
      </c>
      <c r="K5" s="265" t="s">
        <v>90</v>
      </c>
      <c r="L5" s="265" t="s">
        <v>91</v>
      </c>
      <c r="M5" s="56" t="s">
        <v>92</v>
      </c>
      <c r="N5" s="56" t="s">
        <v>93</v>
      </c>
      <c r="O5" s="56" t="s">
        <v>94</v>
      </c>
      <c r="P5" s="56" t="s">
        <v>95</v>
      </c>
      <c r="Q5" s="56" t="s">
        <v>85</v>
      </c>
      <c r="R5" s="56" t="s">
        <v>96</v>
      </c>
      <c r="S5" s="266" t="s">
        <v>97</v>
      </c>
      <c r="T5" s="267" t="s">
        <v>98</v>
      </c>
      <c r="U5" s="263"/>
      <c r="V5" s="264"/>
    </row>
    <row r="6" spans="8:8" s="258" ht="15.6" customFormat="1">
      <c r="A6" s="125">
        <v>1.986230323E9</v>
      </c>
      <c r="B6" s="126" t="s">
        <v>12</v>
      </c>
      <c r="C6" s="165" t="s">
        <v>254</v>
      </c>
      <c r="D6" s="164">
        <v>48.0</v>
      </c>
      <c r="E6" s="165" t="s">
        <v>255</v>
      </c>
      <c r="F6" s="112">
        <v>97.0</v>
      </c>
      <c r="G6" s="268">
        <v>4.0</v>
      </c>
      <c r="H6" s="268">
        <v>12.0</v>
      </c>
      <c r="I6" s="115">
        <v>48.0</v>
      </c>
      <c r="J6" s="269">
        <f t="shared" si="0" ref="J6:J13">IF(F6&lt;=45,1,IF(F6&lt;90,1+0.5*(F6/45-1),IF(F6&gt;=90,1.5+0.2*(F6/45-2))))</f>
        <v>1.531111111111111</v>
      </c>
      <c r="K6" s="270">
        <v>1.0</v>
      </c>
      <c r="L6" s="271">
        <f t="shared" si="1" ref="L6:L13">I6*J6*K6</f>
        <v>73.49333333333334</v>
      </c>
      <c r="M6" s="118"/>
      <c r="N6" s="118"/>
      <c r="O6" s="118"/>
      <c r="P6" s="118"/>
      <c r="Q6" s="118"/>
      <c r="R6" s="118"/>
      <c r="S6" s="118"/>
      <c r="T6" s="119"/>
      <c r="U6" s="120">
        <f>L6+L7</f>
        <v>141.2266666666666</v>
      </c>
      <c r="V6" s="272"/>
    </row>
    <row r="7" spans="8:8" s="258" ht="15.6" customFormat="1">
      <c r="A7" s="127"/>
      <c r="B7" s="128"/>
      <c r="C7" s="165" t="s">
        <v>254</v>
      </c>
      <c r="D7" s="164">
        <v>48.0</v>
      </c>
      <c r="E7" s="165" t="s">
        <v>256</v>
      </c>
      <c r="F7" s="112">
        <v>82.0</v>
      </c>
      <c r="G7" s="268">
        <v>4.0</v>
      </c>
      <c r="H7" s="268">
        <v>12.0</v>
      </c>
      <c r="I7" s="115">
        <v>48.0</v>
      </c>
      <c r="J7" s="269">
        <f t="shared" si="0"/>
        <v>1.411111111111111</v>
      </c>
      <c r="K7" s="270">
        <v>1.0</v>
      </c>
      <c r="L7" s="271">
        <f t="shared" si="1"/>
        <v>67.73333333333332</v>
      </c>
      <c r="M7" s="121"/>
      <c r="N7" s="121"/>
      <c r="O7" s="121"/>
      <c r="P7" s="121"/>
      <c r="Q7" s="121"/>
      <c r="R7" s="121"/>
      <c r="S7" s="121"/>
      <c r="T7" s="122"/>
      <c r="U7" s="123"/>
      <c r="V7" s="272"/>
    </row>
    <row r="8" spans="8:8" s="258" ht="15.6" customFormat="1">
      <c r="A8" s="109">
        <v>1.995230325E9</v>
      </c>
      <c r="B8" s="110" t="s">
        <v>14</v>
      </c>
      <c r="C8" s="127" t="s">
        <v>254</v>
      </c>
      <c r="D8" s="273">
        <v>48.0</v>
      </c>
      <c r="E8" s="127" t="s">
        <v>257</v>
      </c>
      <c r="F8" s="274">
        <v>78.0</v>
      </c>
      <c r="G8" s="275">
        <v>4.0</v>
      </c>
      <c r="H8" s="276">
        <v>12.0</v>
      </c>
      <c r="I8" s="277">
        <v>48.0</v>
      </c>
      <c r="J8" s="278">
        <f t="shared" si="0"/>
        <v>1.3666666666666667</v>
      </c>
      <c r="K8" s="279">
        <v>1.0</v>
      </c>
      <c r="L8" s="278">
        <f t="shared" si="1"/>
        <v>65.6</v>
      </c>
      <c r="M8" s="121"/>
      <c r="N8" s="121"/>
      <c r="O8" s="121"/>
      <c r="P8" s="121"/>
      <c r="Q8" s="121"/>
      <c r="R8" s="121"/>
      <c r="S8" s="121"/>
      <c r="T8" s="122"/>
      <c r="U8" s="120">
        <f>L8+L9+L10</f>
        <v>213.01333333333372</v>
      </c>
      <c r="V8" s="272"/>
    </row>
    <row r="9" spans="8:8" s="258" ht="15.6" customFormat="1">
      <c r="A9" s="109"/>
      <c r="B9" s="110"/>
      <c r="C9" s="109" t="s">
        <v>254</v>
      </c>
      <c r="D9" s="111">
        <v>48.0</v>
      </c>
      <c r="E9" s="109" t="s">
        <v>258</v>
      </c>
      <c r="F9" s="112">
        <v>104.0</v>
      </c>
      <c r="G9" s="113">
        <v>4.0</v>
      </c>
      <c r="H9" s="114">
        <v>12.0</v>
      </c>
      <c r="I9" s="115">
        <v>48.0</v>
      </c>
      <c r="J9" s="116">
        <f t="shared" si="0"/>
        <v>1.5622222222222222</v>
      </c>
      <c r="K9" s="117">
        <v>1.0</v>
      </c>
      <c r="L9" s="116">
        <f t="shared" si="1"/>
        <v>74.98666666666666</v>
      </c>
      <c r="M9" s="121"/>
      <c r="N9" s="121"/>
      <c r="O9" s="121"/>
      <c r="P9" s="121"/>
      <c r="Q9" s="121"/>
      <c r="R9" s="121"/>
      <c r="S9" s="121"/>
      <c r="T9" s="122"/>
      <c r="U9" s="124"/>
      <c r="V9" s="272"/>
    </row>
    <row r="10" spans="8:8" s="258" ht="15.6" customFormat="1">
      <c r="A10" s="109"/>
      <c r="B10" s="110"/>
      <c r="C10" s="109" t="s">
        <v>254</v>
      </c>
      <c r="D10" s="111">
        <v>48.0</v>
      </c>
      <c r="E10" s="109" t="s">
        <v>259</v>
      </c>
      <c r="F10" s="112">
        <v>92.0</v>
      </c>
      <c r="G10" s="113">
        <v>4.0</v>
      </c>
      <c r="H10" s="114">
        <v>12.0</v>
      </c>
      <c r="I10" s="115">
        <v>48.0</v>
      </c>
      <c r="J10" s="116">
        <f t="shared" si="0"/>
        <v>1.508888888888889</v>
      </c>
      <c r="K10" s="117">
        <v>1.0</v>
      </c>
      <c r="L10" s="116">
        <f t="shared" si="1"/>
        <v>72.42666666666668</v>
      </c>
      <c r="M10" s="121"/>
      <c r="N10" s="121"/>
      <c r="O10" s="121"/>
      <c r="P10" s="121"/>
      <c r="Q10" s="121"/>
      <c r="R10" s="121"/>
      <c r="S10" s="121"/>
      <c r="T10" s="122"/>
      <c r="U10" s="123"/>
      <c r="V10" s="272"/>
    </row>
    <row r="11" spans="8:8" s="258" ht="15.6" customFormat="1">
      <c r="A11" s="109">
        <v>2.002230326E9</v>
      </c>
      <c r="B11" s="110" t="s">
        <v>16</v>
      </c>
      <c r="C11" s="109" t="s">
        <v>254</v>
      </c>
      <c r="D11" s="111">
        <v>48.0</v>
      </c>
      <c r="E11" s="109" t="s">
        <v>260</v>
      </c>
      <c r="F11" s="112">
        <v>91.0</v>
      </c>
      <c r="G11" s="113">
        <v>4.0</v>
      </c>
      <c r="H11" s="114">
        <v>12.0</v>
      </c>
      <c r="I11" s="115">
        <v>48.0</v>
      </c>
      <c r="J11" s="116">
        <f t="shared" si="0"/>
        <v>1.5044444444444445</v>
      </c>
      <c r="K11" s="117">
        <v>1.0</v>
      </c>
      <c r="L11" s="116">
        <f t="shared" si="1"/>
        <v>72.21333333333334</v>
      </c>
      <c r="M11" s="121"/>
      <c r="N11" s="121"/>
      <c r="O11" s="121"/>
      <c r="P11" s="121"/>
      <c r="Q11" s="121"/>
      <c r="R11" s="121"/>
      <c r="S11" s="121"/>
      <c r="T11" s="122"/>
      <c r="U11" s="120">
        <f>L11+L12+L13</f>
        <v>207.1466666666663</v>
      </c>
      <c r="V11" s="272"/>
    </row>
    <row r="12" spans="8:8" s="258" ht="15.6" customFormat="1">
      <c r="A12" s="109"/>
      <c r="B12" s="110"/>
      <c r="C12" s="109" t="s">
        <v>254</v>
      </c>
      <c r="D12" s="111">
        <v>48.0</v>
      </c>
      <c r="E12" s="109" t="s">
        <v>261</v>
      </c>
      <c r="F12" s="112">
        <v>78.0</v>
      </c>
      <c r="G12" s="113">
        <v>4.0</v>
      </c>
      <c r="H12" s="114">
        <v>12.0</v>
      </c>
      <c r="I12" s="115">
        <v>48.0</v>
      </c>
      <c r="J12" s="116">
        <f t="shared" si="0"/>
        <v>1.3666666666666667</v>
      </c>
      <c r="K12" s="117">
        <v>1.0</v>
      </c>
      <c r="L12" s="116">
        <f t="shared" si="1"/>
        <v>65.6</v>
      </c>
      <c r="M12" s="121"/>
      <c r="N12" s="121"/>
      <c r="O12" s="121"/>
      <c r="P12" s="121"/>
      <c r="Q12" s="121"/>
      <c r="R12" s="121"/>
      <c r="S12" s="121"/>
      <c r="T12" s="122"/>
      <c r="U12" s="124"/>
      <c r="V12" s="272"/>
    </row>
    <row r="13" spans="8:8" s="258" ht="15.6" customFormat="1">
      <c r="A13" s="109"/>
      <c r="B13" s="110"/>
      <c r="C13" s="109" t="s">
        <v>254</v>
      </c>
      <c r="D13" s="111">
        <v>48.0</v>
      </c>
      <c r="E13" s="109" t="s">
        <v>262</v>
      </c>
      <c r="F13" s="112">
        <v>85.0</v>
      </c>
      <c r="G13" s="113">
        <v>4.0</v>
      </c>
      <c r="H13" s="114">
        <v>12.0</v>
      </c>
      <c r="I13" s="115">
        <v>48.0</v>
      </c>
      <c r="J13" s="116">
        <f t="shared" si="0"/>
        <v>1.4444444444444444</v>
      </c>
      <c r="K13" s="117">
        <v>1.0</v>
      </c>
      <c r="L13" s="116">
        <f t="shared" si="1"/>
        <v>69.33333333333333</v>
      </c>
      <c r="M13" s="121"/>
      <c r="N13" s="121"/>
      <c r="O13" s="121"/>
      <c r="P13" s="121"/>
      <c r="Q13" s="121"/>
      <c r="R13" s="121"/>
      <c r="S13" s="121"/>
      <c r="T13" s="122"/>
      <c r="U13" s="123"/>
      <c r="V13" s="272"/>
    </row>
    <row r="14" spans="8:8" s="258" ht="15.6" customFormat="1">
      <c r="A14" s="125">
        <v>1.999230329E9</v>
      </c>
      <c r="B14" s="126" t="s">
        <v>17</v>
      </c>
      <c r="C14" s="109"/>
      <c r="D14" s="111"/>
      <c r="E14" s="109"/>
      <c r="F14" s="112"/>
      <c r="G14" s="113"/>
      <c r="H14" s="114"/>
      <c r="I14" s="115"/>
      <c r="J14" s="116"/>
      <c r="K14" s="117"/>
      <c r="L14" s="116"/>
      <c r="M14" s="121"/>
      <c r="N14" s="121"/>
      <c r="O14" s="121"/>
      <c r="P14" s="121"/>
      <c r="Q14" s="121"/>
      <c r="R14" s="121"/>
      <c r="S14" s="121"/>
      <c r="T14" s="122"/>
      <c r="U14" s="280"/>
      <c r="V14" s="272"/>
    </row>
    <row r="15" spans="8:8" s="258" ht="15.6" customFormat="1">
      <c r="A15" s="109">
        <v>2.00423033E9</v>
      </c>
      <c r="B15" s="110" t="s">
        <v>19</v>
      </c>
      <c r="C15" s="109" t="s">
        <v>254</v>
      </c>
      <c r="D15" s="111">
        <v>48.0</v>
      </c>
      <c r="E15" s="109" t="s">
        <v>263</v>
      </c>
      <c r="F15" s="112">
        <v>92.0</v>
      </c>
      <c r="G15" s="113">
        <v>4.0</v>
      </c>
      <c r="H15" s="114">
        <v>12.0</v>
      </c>
      <c r="I15" s="115">
        <v>48.0</v>
      </c>
      <c r="J15" s="116">
        <f t="shared" si="2" ref="J15:J41">IF(F15&lt;=45,1,IF(F15&lt;90,1+0.5*(F15/45-1),IF(F15&gt;=90,1.5+0.2*(F15/45-2))))</f>
        <v>1.508888888888889</v>
      </c>
      <c r="K15" s="117">
        <v>1.0</v>
      </c>
      <c r="L15" s="116">
        <f t="shared" si="3" ref="L15:L31">I15*J15*K15</f>
        <v>72.42666666666668</v>
      </c>
      <c r="M15" s="121"/>
      <c r="N15" s="121"/>
      <c r="O15" s="121"/>
      <c r="P15" s="121"/>
      <c r="Q15" s="121"/>
      <c r="R15" s="121"/>
      <c r="S15" s="121"/>
      <c r="T15" s="122"/>
      <c r="U15" s="120">
        <f>L15+L16+L17</f>
        <v>206.40000000000032</v>
      </c>
      <c r="V15" s="272"/>
    </row>
    <row r="16" spans="8:8" s="258" ht="15.6" customFormat="1">
      <c r="A16" s="109"/>
      <c r="B16" s="110"/>
      <c r="C16" s="109" t="s">
        <v>254</v>
      </c>
      <c r="D16" s="111">
        <v>48.0</v>
      </c>
      <c r="E16" s="109" t="s">
        <v>264</v>
      </c>
      <c r="F16" s="112">
        <v>93.0</v>
      </c>
      <c r="G16" s="113">
        <v>4.0</v>
      </c>
      <c r="H16" s="114">
        <v>12.0</v>
      </c>
      <c r="I16" s="115">
        <v>48.0</v>
      </c>
      <c r="J16" s="116">
        <f t="shared" si="2"/>
        <v>1.5133333333333334</v>
      </c>
      <c r="K16" s="117">
        <v>1.0</v>
      </c>
      <c r="L16" s="116">
        <f t="shared" si="3"/>
        <v>72.64</v>
      </c>
      <c r="M16" s="129"/>
      <c r="N16" s="129"/>
      <c r="O16" s="129"/>
      <c r="P16" s="129"/>
      <c r="Q16" s="129"/>
      <c r="R16" s="129"/>
      <c r="S16" s="129"/>
      <c r="T16" s="130"/>
      <c r="U16" s="124"/>
      <c r="V16" s="272"/>
    </row>
    <row r="17" spans="8:8" s="258" ht="15.6" customFormat="1">
      <c r="A17" s="109"/>
      <c r="B17" s="110"/>
      <c r="C17" s="109" t="s">
        <v>254</v>
      </c>
      <c r="D17" s="111">
        <v>48.0</v>
      </c>
      <c r="E17" s="109" t="s">
        <v>265</v>
      </c>
      <c r="F17" s="112">
        <v>70.0</v>
      </c>
      <c r="G17" s="113">
        <v>4.0</v>
      </c>
      <c r="H17" s="114">
        <v>12.0</v>
      </c>
      <c r="I17" s="115">
        <v>48.0</v>
      </c>
      <c r="J17" s="116">
        <f t="shared" si="2"/>
        <v>1.2777777777777777</v>
      </c>
      <c r="K17" s="117">
        <v>1.0</v>
      </c>
      <c r="L17" s="116">
        <f t="shared" si="3"/>
        <v>61.33333333333333</v>
      </c>
      <c r="M17" s="121"/>
      <c r="N17" s="121"/>
      <c r="O17" s="121"/>
      <c r="P17" s="121"/>
      <c r="Q17" s="121"/>
      <c r="R17" s="121"/>
      <c r="S17" s="121"/>
      <c r="T17" s="122"/>
      <c r="U17" s="123"/>
      <c r="V17" s="272"/>
    </row>
    <row r="18" spans="8:8" s="258" ht="15.6" customFormat="1">
      <c r="A18" s="109">
        <v>2.006230337E9</v>
      </c>
      <c r="B18" s="110" t="s">
        <v>20</v>
      </c>
      <c r="C18" s="109" t="s">
        <v>254</v>
      </c>
      <c r="D18" s="111">
        <v>48.0</v>
      </c>
      <c r="E18" s="109" t="s">
        <v>266</v>
      </c>
      <c r="F18" s="112">
        <v>104.0</v>
      </c>
      <c r="G18" s="113">
        <v>4.0</v>
      </c>
      <c r="H18" s="114">
        <v>12.0</v>
      </c>
      <c r="I18" s="115">
        <v>48.0</v>
      </c>
      <c r="J18" s="116">
        <f t="shared" si="2"/>
        <v>1.5622222222222222</v>
      </c>
      <c r="K18" s="117">
        <v>1.0</v>
      </c>
      <c r="L18" s="116">
        <f t="shared" si="3"/>
        <v>74.98666666666666</v>
      </c>
      <c r="M18" s="121"/>
      <c r="N18" s="121"/>
      <c r="O18" s="121"/>
      <c r="P18" s="121"/>
      <c r="Q18" s="121"/>
      <c r="R18" s="121"/>
      <c r="S18" s="121"/>
      <c r="T18" s="122"/>
      <c r="U18" s="120">
        <f>L18+L19</f>
        <v>170.98666666666668</v>
      </c>
      <c r="V18" s="272"/>
    </row>
    <row r="19" spans="8:8" s="258" ht="15.6" customFormat="1">
      <c r="A19" s="109"/>
      <c r="B19" s="110"/>
      <c r="C19" s="109" t="s">
        <v>267</v>
      </c>
      <c r="D19" s="111">
        <v>64.0</v>
      </c>
      <c r="E19" s="109" t="s">
        <v>268</v>
      </c>
      <c r="F19" s="112">
        <v>30.0</v>
      </c>
      <c r="G19" s="113">
        <v>4.0</v>
      </c>
      <c r="H19" s="114">
        <v>16.0</v>
      </c>
      <c r="I19" s="115">
        <v>64.0</v>
      </c>
      <c r="J19" s="116">
        <f t="shared" si="2"/>
        <v>1.0</v>
      </c>
      <c r="K19" s="117">
        <v>1.5</v>
      </c>
      <c r="L19" s="116">
        <f t="shared" si="3"/>
        <v>96.0</v>
      </c>
      <c r="M19" s="121"/>
      <c r="N19" s="121"/>
      <c r="O19" s="121"/>
      <c r="P19" s="121"/>
      <c r="Q19" s="121"/>
      <c r="R19" s="121"/>
      <c r="S19" s="121"/>
      <c r="T19" s="122"/>
      <c r="U19" s="123"/>
      <c r="V19" s="272"/>
    </row>
    <row r="20" spans="8:8" s="258" ht="15.6" customFormat="1">
      <c r="A20" s="109">
        <v>2.004230338E9</v>
      </c>
      <c r="B20" s="110" t="s">
        <v>21</v>
      </c>
      <c r="C20" s="109" t="s">
        <v>254</v>
      </c>
      <c r="D20" s="111">
        <v>48.0</v>
      </c>
      <c r="E20" s="109" t="s">
        <v>269</v>
      </c>
      <c r="F20" s="112">
        <v>80.0</v>
      </c>
      <c r="G20" s="113">
        <v>4.0</v>
      </c>
      <c r="H20" s="114">
        <v>12.0</v>
      </c>
      <c r="I20" s="115">
        <v>48.0</v>
      </c>
      <c r="J20" s="116">
        <f t="shared" si="2"/>
        <v>1.3888888888888888</v>
      </c>
      <c r="K20" s="117">
        <v>1.0</v>
      </c>
      <c r="L20" s="116">
        <f t="shared" si="3"/>
        <v>66.66666666666666</v>
      </c>
      <c r="M20" s="121"/>
      <c r="N20" s="121"/>
      <c r="O20" s="121"/>
      <c r="P20" s="121"/>
      <c r="Q20" s="121"/>
      <c r="R20" s="121"/>
      <c r="S20" s="121"/>
      <c r="T20" s="122"/>
      <c r="U20" s="120">
        <f>L20+L21+L22</f>
        <v>208.00000000000028</v>
      </c>
      <c r="V20" s="272"/>
    </row>
    <row r="21" spans="8:8" s="258" ht="15.6" customFormat="1">
      <c r="A21" s="109"/>
      <c r="B21" s="110"/>
      <c r="C21" s="109" t="s">
        <v>254</v>
      </c>
      <c r="D21" s="111">
        <v>48.0</v>
      </c>
      <c r="E21" s="109" t="s">
        <v>270</v>
      </c>
      <c r="F21" s="112">
        <v>105.0</v>
      </c>
      <c r="G21" s="113">
        <v>4.0</v>
      </c>
      <c r="H21" s="114">
        <v>12.0</v>
      </c>
      <c r="I21" s="115">
        <v>48.0</v>
      </c>
      <c r="J21" s="116">
        <f t="shared" si="2"/>
        <v>1.5666666666666667</v>
      </c>
      <c r="K21" s="117">
        <v>1.0</v>
      </c>
      <c r="L21" s="116">
        <f t="shared" si="3"/>
        <v>75.2</v>
      </c>
      <c r="M21" s="121"/>
      <c r="N21" s="121"/>
      <c r="O21" s="121"/>
      <c r="P21" s="121"/>
      <c r="Q21" s="121"/>
      <c r="R21" s="121"/>
      <c r="S21" s="121"/>
      <c r="T21" s="122"/>
      <c r="U21" s="124"/>
      <c r="V21" s="272"/>
    </row>
    <row r="22" spans="8:8" s="258" ht="15.6" customFormat="1">
      <c r="A22" s="109"/>
      <c r="B22" s="110"/>
      <c r="C22" s="109" t="s">
        <v>254</v>
      </c>
      <c r="D22" s="111">
        <v>48.0</v>
      </c>
      <c r="E22" s="109" t="s">
        <v>271</v>
      </c>
      <c r="F22" s="112">
        <v>79.0</v>
      </c>
      <c r="G22" s="113">
        <v>4.0</v>
      </c>
      <c r="H22" s="114">
        <v>12.0</v>
      </c>
      <c r="I22" s="115">
        <v>48.0</v>
      </c>
      <c r="J22" s="116">
        <f t="shared" si="2"/>
        <v>1.3777777777777778</v>
      </c>
      <c r="K22" s="117">
        <v>1.0</v>
      </c>
      <c r="L22" s="116">
        <f t="shared" si="3"/>
        <v>66.13333333333333</v>
      </c>
      <c r="M22" s="121"/>
      <c r="N22" s="121"/>
      <c r="O22" s="121"/>
      <c r="P22" s="121"/>
      <c r="Q22" s="121"/>
      <c r="R22" s="121"/>
      <c r="S22" s="121"/>
      <c r="T22" s="122"/>
      <c r="U22" s="123"/>
      <c r="V22" s="272"/>
    </row>
    <row r="23" spans="8:8" s="258" ht="15.6" customFormat="1">
      <c r="A23" s="125">
        <v>1.995230339E9</v>
      </c>
      <c r="B23" s="126" t="s">
        <v>22</v>
      </c>
      <c r="C23" s="109" t="s">
        <v>254</v>
      </c>
      <c r="D23" s="111">
        <v>48.0</v>
      </c>
      <c r="E23" s="109" t="s">
        <v>272</v>
      </c>
      <c r="F23" s="112">
        <v>84.0</v>
      </c>
      <c r="G23" s="113">
        <v>4.0</v>
      </c>
      <c r="H23" s="114">
        <v>12.0</v>
      </c>
      <c r="I23" s="115">
        <v>48.0</v>
      </c>
      <c r="J23" s="116">
        <f t="shared" si="2"/>
        <v>1.4333333333333333</v>
      </c>
      <c r="K23" s="117">
        <v>1.0</v>
      </c>
      <c r="L23" s="116">
        <f t="shared" si="3"/>
        <v>68.8</v>
      </c>
      <c r="M23" s="121"/>
      <c r="N23" s="121"/>
      <c r="O23" s="121"/>
      <c r="P23" s="121"/>
      <c r="Q23" s="121"/>
      <c r="R23" s="121"/>
      <c r="S23" s="121"/>
      <c r="T23" s="122"/>
      <c r="U23" s="120">
        <f>L23+L24</f>
        <v>133.8666666666667</v>
      </c>
      <c r="V23" s="272"/>
    </row>
    <row r="24" spans="8:8" s="258" ht="15.6" customFormat="1">
      <c r="A24" s="127"/>
      <c r="B24" s="128"/>
      <c r="C24" s="109" t="s">
        <v>254</v>
      </c>
      <c r="D24" s="111">
        <v>48.0</v>
      </c>
      <c r="E24" s="109" t="s">
        <v>273</v>
      </c>
      <c r="F24" s="112">
        <v>77.0</v>
      </c>
      <c r="G24" s="113">
        <v>4.0</v>
      </c>
      <c r="H24" s="114">
        <v>12.0</v>
      </c>
      <c r="I24" s="115">
        <v>48.0</v>
      </c>
      <c r="J24" s="116">
        <f t="shared" si="2"/>
        <v>1.3555555555555556</v>
      </c>
      <c r="K24" s="117">
        <v>1.0</v>
      </c>
      <c r="L24" s="116">
        <f t="shared" si="3"/>
        <v>65.06666666666666</v>
      </c>
      <c r="M24" s="121"/>
      <c r="N24" s="121"/>
      <c r="O24" s="121"/>
      <c r="P24" s="121"/>
      <c r="Q24" s="121"/>
      <c r="R24" s="121"/>
      <c r="S24" s="121"/>
      <c r="T24" s="122"/>
      <c r="U24" s="124"/>
      <c r="V24" s="272"/>
    </row>
    <row r="25" spans="8:8" s="258" ht="15.6" customFormat="1">
      <c r="A25" s="109">
        <v>2.011230342E9</v>
      </c>
      <c r="B25" s="110" t="s">
        <v>23</v>
      </c>
      <c r="C25" s="109"/>
      <c r="D25" s="111"/>
      <c r="E25" s="109"/>
      <c r="F25" s="112"/>
      <c r="G25" s="113"/>
      <c r="H25" s="114"/>
      <c r="I25" s="115"/>
      <c r="J25" s="116"/>
      <c r="K25" s="117"/>
      <c r="L25" s="116"/>
      <c r="M25" s="121"/>
      <c r="N25" s="121"/>
      <c r="O25" s="121"/>
      <c r="P25" s="121"/>
      <c r="Q25" s="121"/>
      <c r="R25" s="121"/>
      <c r="S25" s="121"/>
      <c r="T25" s="122"/>
      <c r="U25" s="120"/>
      <c r="V25" s="272"/>
    </row>
    <row r="26" spans="8:8" s="258" ht="15.6" customFormat="1">
      <c r="A26" s="109">
        <v>2.012230343E9</v>
      </c>
      <c r="B26" s="110" t="s">
        <v>25</v>
      </c>
      <c r="C26" s="109" t="s">
        <v>254</v>
      </c>
      <c r="D26" s="111">
        <v>48.0</v>
      </c>
      <c r="E26" s="109" t="s">
        <v>274</v>
      </c>
      <c r="F26" s="112">
        <v>83.0</v>
      </c>
      <c r="G26" s="113">
        <v>4.0</v>
      </c>
      <c r="H26" s="114">
        <v>12.0</v>
      </c>
      <c r="I26" s="115">
        <v>48.0</v>
      </c>
      <c r="J26" s="116">
        <f>IF(F26&lt;=45,1,IF(F26&lt;90,1+0.5*(F26/45-1),IF(F26&gt;=90,1.5+0.2*(F26/45-2))))</f>
        <v>1.4222222222222223</v>
      </c>
      <c r="K26" s="117">
        <v>1.0</v>
      </c>
      <c r="L26" s="116">
        <f>I26*J26*K26</f>
        <v>68.26666666666667</v>
      </c>
      <c r="M26" s="121"/>
      <c r="N26" s="121"/>
      <c r="O26" s="121"/>
      <c r="P26" s="121"/>
      <c r="Q26" s="121"/>
      <c r="R26" s="121"/>
      <c r="S26" s="121"/>
      <c r="T26" s="122"/>
      <c r="U26" s="120">
        <f>L26+L27+L28</f>
        <v>212.3733333333337</v>
      </c>
      <c r="V26" s="272"/>
    </row>
    <row r="27" spans="8:8" s="258" ht="15.6" customFormat="1">
      <c r="A27" s="109"/>
      <c r="B27" s="110"/>
      <c r="C27" s="109" t="s">
        <v>254</v>
      </c>
      <c r="D27" s="111">
        <v>48.0</v>
      </c>
      <c r="E27" s="109" t="s">
        <v>275</v>
      </c>
      <c r="F27" s="112">
        <v>87.0</v>
      </c>
      <c r="G27" s="113">
        <v>4.0</v>
      </c>
      <c r="H27" s="114">
        <v>12.0</v>
      </c>
      <c r="I27" s="115">
        <v>48.0</v>
      </c>
      <c r="J27" s="116">
        <f>IF(F27&lt;=45,1,IF(F27&lt;90,1+0.5*(F27/45-1),IF(F27&gt;=90,1.5+0.2*(F27/45-2))))</f>
        <v>1.4666666666666668</v>
      </c>
      <c r="K27" s="117">
        <v>1.0</v>
      </c>
      <c r="L27" s="116">
        <f>I27*J27*K27</f>
        <v>70.4</v>
      </c>
      <c r="M27" s="121"/>
      <c r="N27" s="121"/>
      <c r="O27" s="121"/>
      <c r="P27" s="121"/>
      <c r="Q27" s="121"/>
      <c r="R27" s="121"/>
      <c r="S27" s="121"/>
      <c r="T27" s="122"/>
      <c r="U27" s="124"/>
      <c r="V27" s="272"/>
    </row>
    <row r="28" spans="8:8" s="258" ht="15.6" customFormat="1">
      <c r="A28" s="125"/>
      <c r="B28" s="126"/>
      <c r="C28" s="125" t="s">
        <v>254</v>
      </c>
      <c r="D28" s="159">
        <v>48.0</v>
      </c>
      <c r="E28" s="125" t="s">
        <v>276</v>
      </c>
      <c r="F28" s="281">
        <v>98.0</v>
      </c>
      <c r="G28" s="282">
        <v>4.0</v>
      </c>
      <c r="H28" s="283">
        <v>12.0</v>
      </c>
      <c r="I28" s="160">
        <v>48.0</v>
      </c>
      <c r="J28" s="284">
        <f>IF(F28&lt;=45,1,IF(F28&lt;90,1+0.5*(F28/45-1),IF(F28&gt;=90,1.5+0.2*(F28/45-2))))</f>
        <v>1.5355555555555556</v>
      </c>
      <c r="K28" s="285">
        <v>1.0</v>
      </c>
      <c r="L28" s="284">
        <f>I28*J28*K28</f>
        <v>73.70666666666666</v>
      </c>
      <c r="M28" s="129"/>
      <c r="N28" s="129"/>
      <c r="O28" s="129"/>
      <c r="P28" s="129"/>
      <c r="Q28" s="129"/>
      <c r="R28" s="129"/>
      <c r="S28" s="129"/>
      <c r="T28" s="130"/>
      <c r="U28" s="124"/>
      <c r="V28" s="272"/>
    </row>
    <row r="29" spans="8:8" s="258" ht="15.6" customFormat="1">
      <c r="A29" s="165">
        <v>2.019230528E9</v>
      </c>
      <c r="B29" s="64" t="s">
        <v>26</v>
      </c>
      <c r="C29" s="165"/>
      <c r="D29" s="164"/>
      <c r="E29" s="165"/>
      <c r="F29" s="112"/>
      <c r="G29" s="268"/>
      <c r="H29" s="268"/>
      <c r="I29" s="115"/>
      <c r="J29" s="269"/>
      <c r="K29" s="270"/>
      <c r="L29" s="269"/>
      <c r="M29" s="137"/>
      <c r="N29" s="137"/>
      <c r="O29" s="137"/>
      <c r="P29" s="137"/>
      <c r="Q29" s="137"/>
      <c r="R29" s="137"/>
      <c r="S29" s="137"/>
      <c r="T29" s="137"/>
      <c r="U29" s="286"/>
      <c r="V29" s="272"/>
    </row>
    <row r="30" spans="8:8" s="258" ht="15.6" customFormat="1">
      <c r="A30" s="127">
        <v>2.021350605E9</v>
      </c>
      <c r="B30" s="128" t="s">
        <v>28</v>
      </c>
      <c r="C30" s="127" t="s">
        <v>254</v>
      </c>
      <c r="D30" s="273">
        <v>48.0</v>
      </c>
      <c r="E30" s="127" t="s">
        <v>277</v>
      </c>
      <c r="F30" s="274">
        <v>57.0</v>
      </c>
      <c r="G30" s="275">
        <v>4.0</v>
      </c>
      <c r="H30" s="276">
        <v>12.0</v>
      </c>
      <c r="I30" s="277">
        <v>48.0</v>
      </c>
      <c r="J30" s="278">
        <f t="shared" si="4" ref="J30:J56">IF(F30&lt;=45,1,IF(F30&lt;90,1+0.5*(F30/45-1),IF(F30&gt;=90,1.5+0.2*(F30/45-2))))</f>
        <v>1.1333333333333333</v>
      </c>
      <c r="K30" s="279">
        <v>1.0</v>
      </c>
      <c r="L30" s="278">
        <f t="shared" si="5" ref="L30:L56">I30*J30*K30</f>
        <v>54.4</v>
      </c>
      <c r="M30" s="287"/>
      <c r="N30" s="287"/>
      <c r="O30" s="287"/>
      <c r="P30" s="287"/>
      <c r="Q30" s="287"/>
      <c r="R30" s="287"/>
      <c r="S30" s="287"/>
      <c r="T30" s="288"/>
      <c r="U30" s="124">
        <f>L30+L31+L32</f>
        <v>203.733333333333</v>
      </c>
      <c r="V30" s="272"/>
    </row>
    <row r="31" spans="8:8" s="258" ht="15.6" customFormat="1">
      <c r="A31" s="109"/>
      <c r="B31" s="110"/>
      <c r="C31" s="109" t="s">
        <v>278</v>
      </c>
      <c r="D31" s="111">
        <v>64.0</v>
      </c>
      <c r="E31" s="109" t="s">
        <v>279</v>
      </c>
      <c r="F31" s="112">
        <v>50.0</v>
      </c>
      <c r="G31" s="113">
        <v>4.0</v>
      </c>
      <c r="H31" s="114">
        <v>16.0</v>
      </c>
      <c r="I31" s="115">
        <v>64.0</v>
      </c>
      <c r="J31" s="116">
        <f t="shared" si="4"/>
        <v>1.0555555555555556</v>
      </c>
      <c r="K31" s="117">
        <v>1.5</v>
      </c>
      <c r="L31" s="116">
        <f t="shared" si="5"/>
        <v>101.33333333333334</v>
      </c>
      <c r="M31" s="121"/>
      <c r="N31" s="121"/>
      <c r="O31" s="121"/>
      <c r="P31" s="121"/>
      <c r="Q31" s="121"/>
      <c r="R31" s="121"/>
      <c r="S31" s="121"/>
      <c r="T31" s="122"/>
      <c r="U31" s="124"/>
      <c r="V31" s="272"/>
    </row>
    <row r="32" spans="8:8" s="258" ht="15.6" customFormat="1">
      <c r="A32" s="109"/>
      <c r="B32" s="110"/>
      <c r="C32" s="109" t="s">
        <v>278</v>
      </c>
      <c r="D32" s="111">
        <v>32.0</v>
      </c>
      <c r="E32" s="109" t="s">
        <v>133</v>
      </c>
      <c r="F32" s="112">
        <v>30.0</v>
      </c>
      <c r="G32" s="113">
        <v>2.0</v>
      </c>
      <c r="H32" s="114">
        <v>16.0</v>
      </c>
      <c r="I32" s="115">
        <v>32.0</v>
      </c>
      <c r="J32" s="116">
        <f t="shared" si="4"/>
        <v>1.0</v>
      </c>
      <c r="K32" s="117">
        <v>1.5</v>
      </c>
      <c r="L32" s="116">
        <f t="shared" si="5"/>
        <v>48.0</v>
      </c>
      <c r="M32" s="121"/>
      <c r="N32" s="121"/>
      <c r="O32" s="121"/>
      <c r="P32" s="121"/>
      <c r="Q32" s="121"/>
      <c r="R32" s="121"/>
      <c r="S32" s="121"/>
      <c r="T32" s="122"/>
      <c r="U32" s="123"/>
      <c r="V32" s="272"/>
    </row>
    <row r="33" spans="8:8" s="258" ht="15.6" customFormat="1">
      <c r="A33" s="289">
        <v>2.022350664E9</v>
      </c>
      <c r="B33" s="110" t="s">
        <v>29</v>
      </c>
      <c r="C33" s="289" t="s">
        <v>254</v>
      </c>
      <c r="D33" s="290">
        <v>48.0</v>
      </c>
      <c r="E33" s="289" t="s">
        <v>280</v>
      </c>
      <c r="F33" s="112">
        <v>73.0</v>
      </c>
      <c r="G33" s="113">
        <v>4.0</v>
      </c>
      <c r="H33" s="114">
        <v>12.0</v>
      </c>
      <c r="I33" s="112">
        <v>48.0</v>
      </c>
      <c r="J33" s="116">
        <f t="shared" si="4"/>
        <v>1.3111111111111111</v>
      </c>
      <c r="K33" s="117">
        <v>1.0</v>
      </c>
      <c r="L33" s="116">
        <f t="shared" si="5"/>
        <v>62.93333333333334</v>
      </c>
      <c r="M33" s="129"/>
      <c r="N33" s="129"/>
      <c r="O33" s="129"/>
      <c r="P33" s="129"/>
      <c r="Q33" s="129"/>
      <c r="R33" s="129"/>
      <c r="S33" s="129"/>
      <c r="T33" s="130"/>
      <c r="U33" s="120">
        <f>L33+L34+L35</f>
        <v>223.46666666666698</v>
      </c>
      <c r="V33" s="272"/>
    </row>
    <row r="34" spans="8:8" s="258" ht="15.6" customFormat="1">
      <c r="A34" s="289"/>
      <c r="B34" s="110"/>
      <c r="C34" s="289" t="s">
        <v>254</v>
      </c>
      <c r="D34" s="290">
        <v>48.0</v>
      </c>
      <c r="E34" s="289" t="s">
        <v>281</v>
      </c>
      <c r="F34" s="112">
        <v>76.0</v>
      </c>
      <c r="G34" s="113">
        <v>4.0</v>
      </c>
      <c r="H34" s="114">
        <v>12.0</v>
      </c>
      <c r="I34" s="112">
        <v>48.0</v>
      </c>
      <c r="J34" s="116">
        <f t="shared" si="4"/>
        <v>1.3444444444444446</v>
      </c>
      <c r="K34" s="117">
        <v>1.0</v>
      </c>
      <c r="L34" s="116">
        <f t="shared" si="5"/>
        <v>64.53333333333333</v>
      </c>
      <c r="M34" s="129"/>
      <c r="N34" s="129"/>
      <c r="O34" s="129"/>
      <c r="P34" s="129"/>
      <c r="Q34" s="129"/>
      <c r="R34" s="129"/>
      <c r="S34" s="129"/>
      <c r="T34" s="130"/>
      <c r="U34" s="124"/>
      <c r="V34" s="272"/>
    </row>
    <row r="35" spans="8:8" s="258" ht="15.6" customFormat="1">
      <c r="A35" s="289"/>
      <c r="B35" s="110"/>
      <c r="C35" s="289" t="s">
        <v>278</v>
      </c>
      <c r="D35" s="290">
        <v>64.0</v>
      </c>
      <c r="E35" s="289" t="s">
        <v>137</v>
      </c>
      <c r="F35" s="112">
        <v>33.0</v>
      </c>
      <c r="G35" s="113">
        <v>4.0</v>
      </c>
      <c r="H35" s="114">
        <v>16.0</v>
      </c>
      <c r="I35" s="112">
        <v>64.0</v>
      </c>
      <c r="J35" s="116">
        <f t="shared" si="4"/>
        <v>1.0</v>
      </c>
      <c r="K35" s="117">
        <v>1.5</v>
      </c>
      <c r="L35" s="116">
        <f t="shared" si="5"/>
        <v>96.0</v>
      </c>
      <c r="M35" s="121"/>
      <c r="N35" s="121"/>
      <c r="O35" s="121"/>
      <c r="P35" s="121"/>
      <c r="Q35" s="121"/>
      <c r="R35" s="121"/>
      <c r="S35" s="121"/>
      <c r="T35" s="122"/>
      <c r="U35" s="123"/>
      <c r="V35" s="272"/>
    </row>
    <row r="36" spans="8:8" s="258" ht="15.6" customFormat="1">
      <c r="A36" s="125">
        <v>2.022350665E9</v>
      </c>
      <c r="B36" s="126" t="s">
        <v>30</v>
      </c>
      <c r="C36" s="131" t="s">
        <v>254</v>
      </c>
      <c r="D36" s="290">
        <v>48.0</v>
      </c>
      <c r="E36" s="131" t="s">
        <v>282</v>
      </c>
      <c r="F36" s="112">
        <v>85.0</v>
      </c>
      <c r="G36" s="113">
        <v>4.0</v>
      </c>
      <c r="H36" s="114">
        <v>12.0</v>
      </c>
      <c r="I36" s="112">
        <v>48.0</v>
      </c>
      <c r="J36" s="116">
        <f t="shared" si="4"/>
        <v>1.4444444444444444</v>
      </c>
      <c r="K36" s="117">
        <v>1.0</v>
      </c>
      <c r="L36" s="116">
        <f t="shared" si="5"/>
        <v>69.33333333333333</v>
      </c>
      <c r="M36" s="121"/>
      <c r="N36" s="121"/>
      <c r="O36" s="121"/>
      <c r="P36" s="121"/>
      <c r="Q36" s="121"/>
      <c r="R36" s="121"/>
      <c r="S36" s="121"/>
      <c r="T36" s="122"/>
      <c r="U36" s="120">
        <f>L36+L37+L38</f>
        <v>230.4</v>
      </c>
      <c r="V36" s="272"/>
    </row>
    <row r="37" spans="8:8" s="258" ht="15.6" customFormat="1">
      <c r="A37" s="139"/>
      <c r="B37" s="140"/>
      <c r="C37" s="109" t="s">
        <v>254</v>
      </c>
      <c r="D37" s="111">
        <v>48.0</v>
      </c>
      <c r="E37" s="109" t="s">
        <v>283</v>
      </c>
      <c r="F37" s="112">
        <v>77.0</v>
      </c>
      <c r="G37" s="113">
        <v>4.0</v>
      </c>
      <c r="H37" s="135">
        <v>12.0</v>
      </c>
      <c r="I37" s="115">
        <v>48.0</v>
      </c>
      <c r="J37" s="116">
        <f t="shared" si="4"/>
        <v>1.3555555555555556</v>
      </c>
      <c r="K37" s="117">
        <v>1.0</v>
      </c>
      <c r="L37" s="116">
        <f t="shared" si="5"/>
        <v>65.06666666666666</v>
      </c>
      <c r="M37" s="121"/>
      <c r="N37" s="121"/>
      <c r="O37" s="121"/>
      <c r="P37" s="121"/>
      <c r="Q37" s="121"/>
      <c r="R37" s="121"/>
      <c r="S37" s="121"/>
      <c r="T37" s="122"/>
      <c r="U37" s="124"/>
      <c r="V37" s="272"/>
    </row>
    <row r="38" spans="8:8" s="258" ht="15.6" customFormat="1">
      <c r="A38" s="127"/>
      <c r="B38" s="128"/>
      <c r="C38" s="109" t="s">
        <v>267</v>
      </c>
      <c r="D38" s="111">
        <v>64.0</v>
      </c>
      <c r="E38" s="109" t="s">
        <v>284</v>
      </c>
      <c r="F38" s="112">
        <v>33.0</v>
      </c>
      <c r="G38" s="113">
        <v>4.0</v>
      </c>
      <c r="H38" s="135">
        <v>16.0</v>
      </c>
      <c r="I38" s="115">
        <v>64.0</v>
      </c>
      <c r="J38" s="116">
        <f t="shared" si="4"/>
        <v>1.0</v>
      </c>
      <c r="K38" s="117">
        <v>1.5</v>
      </c>
      <c r="L38" s="116">
        <f t="shared" si="5"/>
        <v>96.0</v>
      </c>
      <c r="M38" s="121"/>
      <c r="N38" s="121"/>
      <c r="O38" s="121"/>
      <c r="P38" s="121"/>
      <c r="Q38" s="121"/>
      <c r="R38" s="121"/>
      <c r="S38" s="121"/>
      <c r="T38" s="122"/>
      <c r="U38" s="124"/>
      <c r="V38" s="272"/>
    </row>
    <row r="39" spans="8:8" s="258" ht="15.6" customFormat="1">
      <c r="A39" s="125">
        <v>2.023350698E9</v>
      </c>
      <c r="B39" s="126" t="s">
        <v>32</v>
      </c>
      <c r="C39" s="109" t="s">
        <v>267</v>
      </c>
      <c r="D39" s="111">
        <v>64.0</v>
      </c>
      <c r="E39" s="109" t="s">
        <v>285</v>
      </c>
      <c r="F39" s="112">
        <v>59.0</v>
      </c>
      <c r="G39" s="113">
        <v>4.0</v>
      </c>
      <c r="H39" s="135">
        <v>16.0</v>
      </c>
      <c r="I39" s="115">
        <v>64.0</v>
      </c>
      <c r="J39" s="116">
        <f t="shared" si="4"/>
        <v>1.1555555555555554</v>
      </c>
      <c r="K39" s="117">
        <v>1.5</v>
      </c>
      <c r="L39" s="116">
        <f t="shared" si="5"/>
        <v>110.93333333333332</v>
      </c>
      <c r="M39" s="121"/>
      <c r="N39" s="121"/>
      <c r="O39" s="121"/>
      <c r="P39" s="121"/>
      <c r="Q39" s="121"/>
      <c r="R39" s="121"/>
      <c r="S39" s="121"/>
      <c r="T39" s="122"/>
      <c r="U39" s="120">
        <f>L39+L40</f>
        <v>230.933333333333</v>
      </c>
      <c r="V39" s="272"/>
    </row>
    <row r="40" spans="8:8" s="258" ht="15.6" customFormat="1">
      <c r="A40" s="127"/>
      <c r="B40" s="128"/>
      <c r="C40" s="109" t="s">
        <v>286</v>
      </c>
      <c r="D40" s="111">
        <v>120.0</v>
      </c>
      <c r="E40" s="109" t="s">
        <v>140</v>
      </c>
      <c r="F40" s="112">
        <v>37.0</v>
      </c>
      <c r="G40" s="113">
        <v>8.0</v>
      </c>
      <c r="H40" s="135">
        <v>16.0</v>
      </c>
      <c r="I40" s="115">
        <v>120.0</v>
      </c>
      <c r="J40" s="116">
        <f t="shared" si="4"/>
        <v>1.0</v>
      </c>
      <c r="K40" s="117">
        <v>1.0</v>
      </c>
      <c r="L40" s="116">
        <f t="shared" si="5"/>
        <v>120.0</v>
      </c>
      <c r="M40" s="121"/>
      <c r="N40" s="121"/>
      <c r="O40" s="121"/>
      <c r="P40" s="121"/>
      <c r="Q40" s="121"/>
      <c r="R40" s="121"/>
      <c r="S40" s="121"/>
      <c r="T40" s="122"/>
      <c r="U40" s="123"/>
      <c r="V40" s="272"/>
    </row>
    <row r="41" spans="8:8" s="258" ht="15.6" customFormat="1">
      <c r="A41" s="109">
        <v>2.00723034E9</v>
      </c>
      <c r="B41" s="110" t="s">
        <v>33</v>
      </c>
      <c r="C41" s="109" t="s">
        <v>254</v>
      </c>
      <c r="D41" s="111">
        <v>48.0</v>
      </c>
      <c r="E41" s="109" t="s">
        <v>287</v>
      </c>
      <c r="F41" s="112">
        <v>60.0</v>
      </c>
      <c r="G41" s="113">
        <v>4.0</v>
      </c>
      <c r="H41" s="135">
        <v>12.0</v>
      </c>
      <c r="I41" s="115">
        <v>48.0</v>
      </c>
      <c r="J41" s="116">
        <f t="shared" si="4"/>
        <v>1.1666666666666665</v>
      </c>
      <c r="K41" s="117">
        <v>1.0</v>
      </c>
      <c r="L41" s="116">
        <f t="shared" si="5"/>
        <v>55.99999999999999</v>
      </c>
      <c r="M41" s="136"/>
      <c r="N41" s="136"/>
      <c r="O41" s="136"/>
      <c r="P41" s="136"/>
      <c r="Q41" s="136"/>
      <c r="R41" s="136"/>
      <c r="S41" s="136"/>
      <c r="T41" s="136"/>
      <c r="U41" s="120">
        <f>L41+L42+L43</f>
        <v>234.13333333333298</v>
      </c>
      <c r="V41" s="272"/>
    </row>
    <row r="42" spans="8:8" s="258" ht="15.6" customFormat="1">
      <c r="A42" s="109"/>
      <c r="B42" s="110"/>
      <c r="C42" s="109" t="s">
        <v>254</v>
      </c>
      <c r="D42" s="111">
        <v>48.0</v>
      </c>
      <c r="E42" s="109" t="s">
        <v>288</v>
      </c>
      <c r="F42" s="112">
        <v>81.0</v>
      </c>
      <c r="G42" s="113">
        <v>4.0</v>
      </c>
      <c r="H42" s="135">
        <v>12.0</v>
      </c>
      <c r="I42" s="115">
        <v>48.0</v>
      </c>
      <c r="J42" s="116">
        <f t="shared" si="4"/>
        <v>1.4</v>
      </c>
      <c r="K42" s="117">
        <v>1.0</v>
      </c>
      <c r="L42" s="116">
        <f t="shared" si="5"/>
        <v>67.19999999999999</v>
      </c>
      <c r="M42" s="136"/>
      <c r="N42" s="136"/>
      <c r="O42" s="136"/>
      <c r="P42" s="136"/>
      <c r="Q42" s="136"/>
      <c r="R42" s="136"/>
      <c r="S42" s="136"/>
      <c r="T42" s="136"/>
      <c r="U42" s="124"/>
      <c r="V42" s="272"/>
    </row>
    <row r="43" spans="8:8" s="258" ht="15.6" customFormat="1">
      <c r="A43" s="109"/>
      <c r="B43" s="110"/>
      <c r="C43" s="109" t="s">
        <v>278</v>
      </c>
      <c r="D43" s="111">
        <v>64.0</v>
      </c>
      <c r="E43" s="109" t="s">
        <v>143</v>
      </c>
      <c r="F43" s="112">
        <v>59.0</v>
      </c>
      <c r="G43" s="113">
        <v>4.0</v>
      </c>
      <c r="H43" s="135">
        <v>16.0</v>
      </c>
      <c r="I43" s="115">
        <v>64.0</v>
      </c>
      <c r="J43" s="116">
        <f t="shared" si="4"/>
        <v>1.1555555555555554</v>
      </c>
      <c r="K43" s="117">
        <v>1.5</v>
      </c>
      <c r="L43" s="116">
        <f t="shared" si="5"/>
        <v>110.93333333333332</v>
      </c>
      <c r="M43" s="137"/>
      <c r="N43" s="137"/>
      <c r="O43" s="137"/>
      <c r="P43" s="137"/>
      <c r="Q43" s="137"/>
      <c r="R43" s="137"/>
      <c r="S43" s="137"/>
      <c r="T43" s="138"/>
      <c r="U43" s="123"/>
      <c r="V43" s="272"/>
    </row>
    <row r="44" spans="8:8" s="258" ht="15.6" customFormat="1">
      <c r="A44" s="125">
        <v>2.019110514E9</v>
      </c>
      <c r="B44" s="126" t="s">
        <v>34</v>
      </c>
      <c r="C44" s="109" t="s">
        <v>254</v>
      </c>
      <c r="D44" s="111">
        <v>48.0</v>
      </c>
      <c r="E44" s="109" t="s">
        <v>289</v>
      </c>
      <c r="F44" s="112">
        <v>102.0</v>
      </c>
      <c r="G44" s="113">
        <v>4.0</v>
      </c>
      <c r="H44" s="114">
        <v>12.0</v>
      </c>
      <c r="I44" s="115">
        <v>48.0</v>
      </c>
      <c r="J44" s="116">
        <f t="shared" si="4"/>
        <v>1.5533333333333332</v>
      </c>
      <c r="K44" s="117">
        <v>1.0</v>
      </c>
      <c r="L44" s="116">
        <f t="shared" si="5"/>
        <v>74.56</v>
      </c>
      <c r="M44" s="137"/>
      <c r="N44" s="137"/>
      <c r="O44" s="137"/>
      <c r="P44" s="137"/>
      <c r="Q44" s="137"/>
      <c r="R44" s="137"/>
      <c r="S44" s="137"/>
      <c r="T44" s="138"/>
      <c r="U44" s="120">
        <f>L44+L45+L46</f>
        <v>204.69333333333302</v>
      </c>
      <c r="V44" s="272"/>
    </row>
    <row r="45" spans="8:8" s="258" ht="15.6" customFormat="1">
      <c r="A45" s="139"/>
      <c r="B45" s="140"/>
      <c r="C45" s="109" t="s">
        <v>254</v>
      </c>
      <c r="D45" s="111">
        <v>48.0</v>
      </c>
      <c r="E45" s="109" t="s">
        <v>290</v>
      </c>
      <c r="F45" s="112">
        <v>67.0</v>
      </c>
      <c r="G45" s="113">
        <v>4.0</v>
      </c>
      <c r="H45" s="114">
        <v>12.0</v>
      </c>
      <c r="I45" s="115">
        <v>48.0</v>
      </c>
      <c r="J45" s="116">
        <f t="shared" si="4"/>
        <v>1.2444444444444445</v>
      </c>
      <c r="K45" s="117">
        <v>1.0</v>
      </c>
      <c r="L45" s="116">
        <f t="shared" si="5"/>
        <v>59.733333333333334</v>
      </c>
      <c r="M45" s="141"/>
      <c r="N45" s="141"/>
      <c r="O45" s="141"/>
      <c r="P45" s="141"/>
      <c r="Q45" s="141"/>
      <c r="R45" s="141"/>
      <c r="S45" s="141"/>
      <c r="T45" s="142"/>
      <c r="U45" s="124"/>
      <c r="V45" s="272"/>
    </row>
    <row r="46" spans="8:8" s="258" ht="15.6" customFormat="1">
      <c r="A46" s="127"/>
      <c r="B46" s="128"/>
      <c r="C46" s="109" t="s">
        <v>254</v>
      </c>
      <c r="D46" s="111">
        <v>48.0</v>
      </c>
      <c r="E46" s="109" t="s">
        <v>291</v>
      </c>
      <c r="F46" s="112">
        <v>87.0</v>
      </c>
      <c r="G46" s="113">
        <v>4.0</v>
      </c>
      <c r="H46" s="114">
        <v>12.0</v>
      </c>
      <c r="I46" s="115">
        <v>48.0</v>
      </c>
      <c r="J46" s="116">
        <f t="shared" si="4"/>
        <v>1.4666666666666668</v>
      </c>
      <c r="K46" s="117">
        <v>1.0</v>
      </c>
      <c r="L46" s="116">
        <f t="shared" si="5"/>
        <v>70.4</v>
      </c>
      <c r="M46" s="141"/>
      <c r="N46" s="141"/>
      <c r="O46" s="141"/>
      <c r="P46" s="141"/>
      <c r="Q46" s="141"/>
      <c r="R46" s="141"/>
      <c r="S46" s="141"/>
      <c r="T46" s="142"/>
      <c r="U46" s="143"/>
      <c r="V46" s="272"/>
    </row>
    <row r="47" spans="8:8" s="258" ht="15.6" customFormat="1">
      <c r="A47" s="34">
        <v>1.992230348E9</v>
      </c>
      <c r="B47" s="34" t="s">
        <v>35</v>
      </c>
      <c r="C47" s="34" t="s">
        <v>147</v>
      </c>
      <c r="D47" s="111">
        <v>64.0</v>
      </c>
      <c r="E47" s="109" t="s">
        <v>258</v>
      </c>
      <c r="F47" s="112">
        <v>104.0</v>
      </c>
      <c r="G47" s="113">
        <v>4.0</v>
      </c>
      <c r="H47" s="114">
        <v>16.0</v>
      </c>
      <c r="I47" s="115">
        <v>64.0</v>
      </c>
      <c r="J47" s="291">
        <f t="shared" si="4"/>
        <v>1.5622222222222222</v>
      </c>
      <c r="K47" s="292">
        <v>1.0</v>
      </c>
      <c r="L47" s="293">
        <f t="shared" si="5"/>
        <v>99.98222222222222</v>
      </c>
      <c r="M47" s="294"/>
      <c r="N47" s="258"/>
      <c r="O47" s="258"/>
      <c r="P47" s="258"/>
      <c r="Q47" s="258"/>
      <c r="R47" s="258"/>
      <c r="S47" s="294"/>
      <c r="T47" s="295"/>
      <c r="U47" s="296">
        <f>L47+L48</f>
        <v>172.4088888888889</v>
      </c>
      <c r="V47" s="272"/>
    </row>
    <row r="48" spans="8:8" s="258" ht="15.6" customFormat="1">
      <c r="A48" s="64"/>
      <c r="B48" s="148"/>
      <c r="C48" s="34" t="s">
        <v>147</v>
      </c>
      <c r="D48" s="111">
        <v>48.0</v>
      </c>
      <c r="E48" s="109" t="s">
        <v>264</v>
      </c>
      <c r="F48" s="112">
        <v>92.0</v>
      </c>
      <c r="G48" s="113">
        <v>4.0</v>
      </c>
      <c r="H48" s="114">
        <v>12.0</v>
      </c>
      <c r="I48" s="115">
        <v>48.0</v>
      </c>
      <c r="J48" s="297">
        <f t="shared" si="4"/>
        <v>1.508888888888889</v>
      </c>
      <c r="K48" s="298">
        <v>1.0</v>
      </c>
      <c r="L48" s="299">
        <f t="shared" si="5"/>
        <v>72.42666666666668</v>
      </c>
      <c r="M48" s="294"/>
      <c r="N48" s="258"/>
      <c r="O48" s="258"/>
      <c r="P48" s="258"/>
      <c r="Q48" s="258"/>
      <c r="R48" s="258"/>
      <c r="S48" s="294"/>
      <c r="T48" s="295"/>
      <c r="U48" s="300"/>
      <c r="V48" s="272"/>
    </row>
    <row r="49" spans="8:8" s="258" ht="15.6" customFormat="1">
      <c r="A49" s="40">
        <v>2.022350661E9</v>
      </c>
      <c r="B49" s="40" t="s">
        <v>36</v>
      </c>
      <c r="C49" s="34" t="s">
        <v>147</v>
      </c>
      <c r="D49" s="290">
        <v>64.0</v>
      </c>
      <c r="E49" s="289" t="s">
        <v>292</v>
      </c>
      <c r="F49" s="112">
        <v>97.0</v>
      </c>
      <c r="G49" s="113">
        <v>4.0</v>
      </c>
      <c r="H49" s="114">
        <v>16.0</v>
      </c>
      <c r="I49" s="112">
        <v>64.0</v>
      </c>
      <c r="J49" s="297">
        <f t="shared" si="4"/>
        <v>1.531111111111111</v>
      </c>
      <c r="K49" s="298">
        <v>1.0</v>
      </c>
      <c r="L49" s="299">
        <f t="shared" si="5"/>
        <v>97.99111111111111</v>
      </c>
      <c r="M49" s="301"/>
      <c r="N49" s="302"/>
      <c r="O49" s="302"/>
      <c r="P49" s="302"/>
      <c r="Q49" s="302"/>
      <c r="R49" s="302"/>
      <c r="S49" s="301"/>
      <c r="T49" s="303"/>
      <c r="U49" s="304">
        <f>L49+L50</f>
        <v>231.1111111111111</v>
      </c>
      <c r="V49" s="272"/>
    </row>
    <row r="50" spans="8:8" s="305" ht="15.6" customFormat="1">
      <c r="A50" s="306"/>
      <c r="B50" s="306"/>
      <c r="C50" s="307" t="s">
        <v>293</v>
      </c>
      <c r="D50" s="308">
        <v>96.0</v>
      </c>
      <c r="E50" s="309" t="s">
        <v>285</v>
      </c>
      <c r="F50" s="310">
        <v>59.0</v>
      </c>
      <c r="G50" s="311">
        <v>6.0</v>
      </c>
      <c r="H50" s="312">
        <v>16.0</v>
      </c>
      <c r="I50" s="310">
        <v>96.0</v>
      </c>
      <c r="J50" s="313">
        <f t="shared" si="4"/>
        <v>1.1555555555555554</v>
      </c>
      <c r="K50" s="314">
        <v>1.2</v>
      </c>
      <c r="L50" s="315">
        <f t="shared" si="5"/>
        <v>133.11999999999998</v>
      </c>
      <c r="M50" s="316"/>
      <c r="N50" s="317"/>
      <c r="O50" s="317"/>
      <c r="P50" s="317"/>
      <c r="Q50" s="317"/>
      <c r="R50" s="317"/>
      <c r="S50" s="316"/>
      <c r="T50" s="318"/>
      <c r="U50" s="319"/>
      <c r="V50" s="320"/>
    </row>
    <row r="51" spans="8:8" s="305" ht="15.6" customFormat="1">
      <c r="A51" s="321">
        <v>2.023350696E9</v>
      </c>
      <c r="B51" s="321" t="s">
        <v>37</v>
      </c>
      <c r="C51" s="322" t="s">
        <v>147</v>
      </c>
      <c r="D51" s="323">
        <v>64.0</v>
      </c>
      <c r="E51" s="324" t="s">
        <v>294</v>
      </c>
      <c r="F51" s="325">
        <v>93.0</v>
      </c>
      <c r="G51" s="326">
        <v>4.0</v>
      </c>
      <c r="H51" s="327">
        <v>16.0</v>
      </c>
      <c r="I51" s="328">
        <v>64.0</v>
      </c>
      <c r="J51" s="329">
        <f t="shared" si="4"/>
        <v>1.5133333333333334</v>
      </c>
      <c r="K51" s="330">
        <v>1.0</v>
      </c>
      <c r="L51" s="331">
        <f t="shared" si="5"/>
        <v>96.85333333333334</v>
      </c>
      <c r="M51" s="332"/>
      <c r="N51" s="305"/>
      <c r="O51" s="305"/>
      <c r="P51" s="305"/>
      <c r="Q51" s="305"/>
      <c r="R51" s="305"/>
      <c r="S51" s="332"/>
      <c r="T51" s="333"/>
      <c r="U51" s="334">
        <f>L51+L52</f>
        <v>212.05333333333328</v>
      </c>
      <c r="V51" s="320"/>
    </row>
    <row r="52" spans="8:8" s="305" ht="15.6" customFormat="1">
      <c r="A52" s="306"/>
      <c r="B52" s="306"/>
      <c r="C52" s="307" t="s">
        <v>293</v>
      </c>
      <c r="D52" s="335">
        <v>96.0</v>
      </c>
      <c r="E52" s="336" t="s">
        <v>284</v>
      </c>
      <c r="F52" s="310">
        <v>33.0</v>
      </c>
      <c r="G52" s="311">
        <v>6.0</v>
      </c>
      <c r="H52" s="312">
        <v>16.0</v>
      </c>
      <c r="I52" s="337">
        <v>96.0</v>
      </c>
      <c r="J52" s="313">
        <f t="shared" si="4"/>
        <v>1.0</v>
      </c>
      <c r="K52" s="314">
        <v>1.2</v>
      </c>
      <c r="L52" s="315">
        <f t="shared" si="5"/>
        <v>115.19999999999999</v>
      </c>
      <c r="M52" s="332"/>
      <c r="N52" s="305"/>
      <c r="O52" s="305"/>
      <c r="P52" s="305"/>
      <c r="Q52" s="305"/>
      <c r="R52" s="305"/>
      <c r="S52" s="332"/>
      <c r="T52" s="333"/>
      <c r="U52" s="319"/>
      <c r="V52" s="320"/>
    </row>
    <row r="53" spans="8:8" s="305" ht="15.6" customFormat="1">
      <c r="A53" s="321">
        <v>2.021350603E9</v>
      </c>
      <c r="B53" s="321" t="s">
        <v>38</v>
      </c>
      <c r="C53" s="322" t="s">
        <v>147</v>
      </c>
      <c r="D53" s="323">
        <v>64.0</v>
      </c>
      <c r="E53" s="324" t="s">
        <v>295</v>
      </c>
      <c r="F53" s="338">
        <v>48.0</v>
      </c>
      <c r="G53" s="339">
        <v>4.0</v>
      </c>
      <c r="H53" s="339">
        <v>16.0</v>
      </c>
      <c r="I53" s="328">
        <v>64.0</v>
      </c>
      <c r="J53" s="329">
        <f t="shared" si="4"/>
        <v>1.0333333333333332</v>
      </c>
      <c r="K53" s="330">
        <v>1.0</v>
      </c>
      <c r="L53" s="331">
        <f t="shared" si="5"/>
        <v>66.13333333333333</v>
      </c>
      <c r="M53" s="332"/>
      <c r="N53" s="305"/>
      <c r="O53" s="305"/>
      <c r="P53" s="305"/>
      <c r="Q53" s="305"/>
      <c r="R53" s="305"/>
      <c r="S53" s="332"/>
      <c r="T53" s="333"/>
      <c r="U53" s="334">
        <f>L53+L54+L55+L56</f>
        <v>276.4657777777781</v>
      </c>
      <c r="V53" s="320"/>
    </row>
    <row r="54" spans="8:8" s="305" ht="15.6" customFormat="1">
      <c r="A54" s="340"/>
      <c r="B54" s="340"/>
      <c r="C54" s="307" t="s">
        <v>296</v>
      </c>
      <c r="D54" s="335">
        <v>64.0</v>
      </c>
      <c r="E54" s="336" t="s">
        <v>297</v>
      </c>
      <c r="F54" s="341">
        <v>91.0</v>
      </c>
      <c r="G54" s="342">
        <v>4.0</v>
      </c>
      <c r="H54" s="342">
        <v>16.0</v>
      </c>
      <c r="I54" s="337">
        <v>64.0</v>
      </c>
      <c r="J54" s="313">
        <f t="shared" si="4"/>
        <v>1.5044444444444445</v>
      </c>
      <c r="K54" s="314">
        <v>1.2</v>
      </c>
      <c r="L54" s="315">
        <f t="shared" si="5"/>
        <v>115.54133333333333</v>
      </c>
      <c r="M54" s="332"/>
      <c r="N54" s="305"/>
      <c r="O54" s="305"/>
      <c r="P54" s="305"/>
      <c r="Q54" s="305"/>
      <c r="R54" s="305"/>
      <c r="S54" s="332"/>
      <c r="T54" s="333"/>
      <c r="U54" s="319"/>
      <c r="V54" s="320"/>
    </row>
    <row r="55" spans="8:8" s="305" ht="15.6" customFormat="1">
      <c r="A55" s="340"/>
      <c r="B55" s="340"/>
      <c r="C55" s="307" t="s">
        <v>298</v>
      </c>
      <c r="D55" s="335">
        <v>32.0</v>
      </c>
      <c r="E55" s="336" t="s">
        <v>299</v>
      </c>
      <c r="F55" s="341">
        <v>51.0</v>
      </c>
      <c r="G55" s="342">
        <v>4.0</v>
      </c>
      <c r="H55" s="342">
        <v>8.0</v>
      </c>
      <c r="I55" s="337">
        <v>32.0</v>
      </c>
      <c r="J55" s="313">
        <f t="shared" si="4"/>
        <v>1.0666666666666667</v>
      </c>
      <c r="K55" s="314">
        <v>1.2</v>
      </c>
      <c r="L55" s="315">
        <f t="shared" si="5"/>
        <v>40.96</v>
      </c>
      <c r="M55" s="332"/>
      <c r="N55" s="305"/>
      <c r="O55" s="305"/>
      <c r="P55" s="305"/>
      <c r="Q55" s="305"/>
      <c r="R55" s="305"/>
      <c r="S55" s="332"/>
      <c r="T55" s="333"/>
      <c r="U55" s="319"/>
      <c r="V55" s="320"/>
    </row>
    <row r="56" spans="8:8" s="258" ht="15.6" customFormat="1">
      <c r="A56" s="184"/>
      <c r="B56" s="184"/>
      <c r="C56" s="34" t="s">
        <v>300</v>
      </c>
      <c r="D56" s="111">
        <v>32.0</v>
      </c>
      <c r="E56" s="109" t="s">
        <v>301</v>
      </c>
      <c r="F56" s="343">
        <v>131.0</v>
      </c>
      <c r="G56" s="344">
        <v>2.0</v>
      </c>
      <c r="H56" s="344">
        <v>16.0</v>
      </c>
      <c r="I56" s="115">
        <v>32.0</v>
      </c>
      <c r="J56" s="297">
        <f t="shared" si="4"/>
        <v>1.6822222222222223</v>
      </c>
      <c r="K56" s="298">
        <v>1.0</v>
      </c>
      <c r="L56" s="299">
        <f t="shared" si="5"/>
        <v>53.83111111111111</v>
      </c>
      <c r="M56" s="294"/>
      <c r="N56" s="258"/>
      <c r="O56" s="258"/>
      <c r="P56" s="258"/>
      <c r="Q56" s="258"/>
      <c r="R56" s="258"/>
      <c r="S56" s="294"/>
      <c r="T56" s="295"/>
      <c r="U56" s="345"/>
      <c r="V56" s="272"/>
    </row>
    <row r="57" spans="8:8" s="258" ht="15.6" customFormat="1">
      <c r="A57" s="34">
        <v>2.022350662E9</v>
      </c>
      <c r="B57" s="34" t="s">
        <v>39</v>
      </c>
      <c r="C57" s="34" t="s">
        <v>147</v>
      </c>
      <c r="D57" s="111">
        <v>64.0</v>
      </c>
      <c r="E57" s="109" t="s">
        <v>270</v>
      </c>
      <c r="F57" s="343">
        <v>105.0</v>
      </c>
      <c r="G57" s="344">
        <v>4.0</v>
      </c>
      <c r="H57" s="344">
        <v>16.0</v>
      </c>
      <c r="I57" s="115">
        <v>64.0</v>
      </c>
      <c r="J57" s="297">
        <f t="shared" si="6" ref="J57:J78">IF(F57&lt;=45,1,IF(F57&lt;90,1+0.5*(F57/45-1),IF(F57&gt;=90,1.5+0.2*(F57/45-2))))</f>
        <v>1.5666666666666667</v>
      </c>
      <c r="K57" s="298">
        <v>1.0</v>
      </c>
      <c r="L57" s="299">
        <f t="shared" si="7" ref="L57:L78">I57*J57*K57</f>
        <v>100.26666666666667</v>
      </c>
      <c r="M57" s="294"/>
      <c r="N57" s="258"/>
      <c r="O57" s="258"/>
      <c r="P57" s="258"/>
      <c r="Q57" s="258"/>
      <c r="R57" s="258"/>
      <c r="S57" s="294"/>
      <c r="T57" s="295"/>
      <c r="U57" s="304">
        <f>L57+L58+L59</f>
        <v>279.4666666666664</v>
      </c>
      <c r="V57" s="272"/>
    </row>
    <row r="58" spans="8:8" s="258" ht="15.6" customFormat="1">
      <c r="A58" s="64"/>
      <c r="B58" s="148"/>
      <c r="C58" s="34" t="s">
        <v>147</v>
      </c>
      <c r="D58" s="111">
        <v>64.0</v>
      </c>
      <c r="E58" s="109" t="s">
        <v>273</v>
      </c>
      <c r="F58" s="343">
        <v>77.0</v>
      </c>
      <c r="G58" s="344">
        <v>4.0</v>
      </c>
      <c r="H58" s="344">
        <v>16.0</v>
      </c>
      <c r="I58" s="115">
        <v>64.0</v>
      </c>
      <c r="J58" s="297">
        <f t="shared" si="6"/>
        <v>1.3555555555555556</v>
      </c>
      <c r="K58" s="298">
        <v>1.0</v>
      </c>
      <c r="L58" s="299">
        <f t="shared" si="7"/>
        <v>86.75555555555556</v>
      </c>
      <c r="M58" s="294"/>
      <c r="N58" s="258"/>
      <c r="O58" s="258"/>
      <c r="P58" s="258"/>
      <c r="Q58" s="258"/>
      <c r="R58" s="258"/>
      <c r="S58" s="294"/>
      <c r="T58" s="295"/>
      <c r="U58" s="345"/>
      <c r="V58" s="272"/>
    </row>
    <row r="59" spans="8:8" s="258" ht="15.6" customFormat="1">
      <c r="A59" s="157"/>
      <c r="B59" s="158"/>
      <c r="C59" s="40" t="s">
        <v>147</v>
      </c>
      <c r="D59" s="159">
        <v>64.0</v>
      </c>
      <c r="E59" s="125" t="s">
        <v>282</v>
      </c>
      <c r="F59" s="343">
        <v>85.0</v>
      </c>
      <c r="G59" s="344">
        <v>4.0</v>
      </c>
      <c r="H59" s="344">
        <v>16.0</v>
      </c>
      <c r="I59" s="160">
        <v>64.0</v>
      </c>
      <c r="J59" s="346">
        <f t="shared" si="6"/>
        <v>1.4444444444444444</v>
      </c>
      <c r="K59" s="347">
        <v>1.0</v>
      </c>
      <c r="L59" s="348">
        <f t="shared" si="7"/>
        <v>92.44444444444444</v>
      </c>
      <c r="M59" s="294"/>
      <c r="N59" s="258"/>
      <c r="O59" s="258"/>
      <c r="P59" s="258"/>
      <c r="Q59" s="258"/>
      <c r="R59" s="258"/>
      <c r="S59" s="294"/>
      <c r="T59" s="295"/>
      <c r="U59" s="345"/>
      <c r="V59" s="272"/>
    </row>
    <row r="60" spans="8:8" s="258" ht="15.6" customFormat="1">
      <c r="A60" s="40">
        <v>1.992230334E9</v>
      </c>
      <c r="B60" s="349" t="s">
        <v>41</v>
      </c>
      <c r="C60" s="64" t="s">
        <v>302</v>
      </c>
      <c r="D60" s="350">
        <v>64.0</v>
      </c>
      <c r="E60" s="64" t="s">
        <v>303</v>
      </c>
      <c r="F60" s="343">
        <v>60.0</v>
      </c>
      <c r="G60" s="344">
        <v>4.0</v>
      </c>
      <c r="H60" s="344">
        <v>16.0</v>
      </c>
      <c r="I60" s="112">
        <v>64.0</v>
      </c>
      <c r="J60" s="297">
        <f t="shared" si="6"/>
        <v>1.1666666666666665</v>
      </c>
      <c r="K60" s="298">
        <v>1.0</v>
      </c>
      <c r="L60" s="299">
        <f t="shared" si="7"/>
        <v>74.66666666666666</v>
      </c>
      <c r="M60" s="351"/>
      <c r="N60" s="352"/>
      <c r="O60" s="352"/>
      <c r="P60" s="352"/>
      <c r="Q60" s="352"/>
      <c r="R60" s="352"/>
      <c r="S60" s="351"/>
      <c r="T60" s="298"/>
      <c r="U60" s="353">
        <f>L60+L61</f>
        <v>149.3333333333334</v>
      </c>
      <c r="V60" s="272"/>
    </row>
    <row r="61" spans="8:8" s="258" ht="15.6" customFormat="1">
      <c r="A61" s="184"/>
      <c r="B61" s="354"/>
      <c r="C61" s="64" t="s">
        <v>302</v>
      </c>
      <c r="D61" s="350">
        <v>64.0</v>
      </c>
      <c r="E61" s="64" t="s">
        <v>304</v>
      </c>
      <c r="F61" s="343">
        <v>60.0</v>
      </c>
      <c r="G61" s="344">
        <v>4.0</v>
      </c>
      <c r="H61" s="344">
        <v>16.0</v>
      </c>
      <c r="I61" s="112">
        <v>64.0</v>
      </c>
      <c r="J61" s="297">
        <f t="shared" si="6"/>
        <v>1.1666666666666665</v>
      </c>
      <c r="K61" s="298">
        <v>1.0</v>
      </c>
      <c r="L61" s="299">
        <f t="shared" si="7"/>
        <v>74.66666666666666</v>
      </c>
      <c r="M61" s="351"/>
      <c r="N61" s="352"/>
      <c r="O61" s="352"/>
      <c r="P61" s="352"/>
      <c r="Q61" s="352"/>
      <c r="R61" s="352"/>
      <c r="S61" s="351"/>
      <c r="T61" s="298"/>
      <c r="U61" s="355"/>
      <c r="V61" s="272"/>
    </row>
    <row r="62" spans="8:8" s="258" ht="15.6" customFormat="1">
      <c r="A62" s="34">
        <v>2.002230331E9</v>
      </c>
      <c r="B62" s="173" t="s">
        <v>42</v>
      </c>
      <c r="C62" s="64" t="s">
        <v>165</v>
      </c>
      <c r="D62" s="164">
        <v>32.0</v>
      </c>
      <c r="E62" s="64" t="s">
        <v>280</v>
      </c>
      <c r="F62" s="343">
        <v>80.0</v>
      </c>
      <c r="G62" s="344">
        <v>2.0</v>
      </c>
      <c r="H62" s="344">
        <v>16.0</v>
      </c>
      <c r="I62" s="115">
        <v>32.0</v>
      </c>
      <c r="J62" s="297">
        <f t="shared" si="6"/>
        <v>1.3888888888888888</v>
      </c>
      <c r="K62" s="298">
        <v>1.0</v>
      </c>
      <c r="L62" s="299">
        <f t="shared" si="7"/>
        <v>44.44444444444444</v>
      </c>
      <c r="M62" s="356"/>
      <c r="N62" s="357"/>
      <c r="O62" s="357"/>
      <c r="P62" s="357"/>
      <c r="Q62" s="357"/>
      <c r="R62" s="357"/>
      <c r="S62" s="356"/>
      <c r="T62" s="358"/>
      <c r="U62" s="359">
        <f>L62+L63+L64</f>
        <v>204.444444444444</v>
      </c>
      <c r="V62" s="272"/>
    </row>
    <row r="63" spans="8:8" s="258" ht="15.6" customFormat="1">
      <c r="A63" s="34"/>
      <c r="B63" s="175"/>
      <c r="C63" s="64" t="s">
        <v>305</v>
      </c>
      <c r="D63" s="164">
        <v>96.0</v>
      </c>
      <c r="E63" s="64" t="s">
        <v>306</v>
      </c>
      <c r="F63" s="343">
        <v>23.0</v>
      </c>
      <c r="G63" s="344">
        <v>6.0</v>
      </c>
      <c r="H63" s="344">
        <v>16.0</v>
      </c>
      <c r="I63" s="115">
        <v>96.0</v>
      </c>
      <c r="J63" s="297">
        <f t="shared" si="6"/>
        <v>1.0</v>
      </c>
      <c r="K63" s="298">
        <v>1.0</v>
      </c>
      <c r="L63" s="299">
        <f t="shared" si="7"/>
        <v>96.0</v>
      </c>
      <c r="M63" s="356"/>
      <c r="N63" s="357"/>
      <c r="O63" s="357"/>
      <c r="P63" s="357"/>
      <c r="Q63" s="357"/>
      <c r="R63" s="357"/>
      <c r="S63" s="356"/>
      <c r="T63" s="358"/>
      <c r="U63" s="359"/>
      <c r="V63" s="272"/>
    </row>
    <row r="64" spans="8:8" s="258" ht="15.6" customFormat="1">
      <c r="A64" s="34"/>
      <c r="B64" s="176"/>
      <c r="C64" s="64" t="s">
        <v>307</v>
      </c>
      <c r="D64" s="164">
        <v>64.0</v>
      </c>
      <c r="E64" s="64" t="s">
        <v>308</v>
      </c>
      <c r="F64" s="343">
        <v>27.0</v>
      </c>
      <c r="G64" s="344">
        <v>4.0</v>
      </c>
      <c r="H64" s="344">
        <v>16.0</v>
      </c>
      <c r="I64" s="115">
        <v>64.0</v>
      </c>
      <c r="J64" s="297">
        <f t="shared" si="6"/>
        <v>1.0</v>
      </c>
      <c r="K64" s="298">
        <v>1.0</v>
      </c>
      <c r="L64" s="299">
        <f t="shared" si="7"/>
        <v>64.0</v>
      </c>
      <c r="M64" s="356"/>
      <c r="N64" s="357"/>
      <c r="O64" s="357"/>
      <c r="P64" s="357"/>
      <c r="Q64" s="357"/>
      <c r="R64" s="357"/>
      <c r="S64" s="356"/>
      <c r="T64" s="358"/>
      <c r="U64" s="359"/>
      <c r="V64" s="272"/>
    </row>
    <row r="65" spans="8:8" s="258" ht="15.6" customFormat="1">
      <c r="A65" s="40">
        <v>2.019230507E9</v>
      </c>
      <c r="B65" s="177" t="s">
        <v>43</v>
      </c>
      <c r="C65" s="64" t="s">
        <v>305</v>
      </c>
      <c r="D65" s="164">
        <v>96.0</v>
      </c>
      <c r="E65" s="360" t="s">
        <v>308</v>
      </c>
      <c r="F65" s="343">
        <v>27.0</v>
      </c>
      <c r="G65" s="344">
        <v>6.0</v>
      </c>
      <c r="H65" s="344">
        <v>16.0</v>
      </c>
      <c r="I65" s="115">
        <v>96.0</v>
      </c>
      <c r="J65" s="297">
        <f t="shared" si="6"/>
        <v>1.0</v>
      </c>
      <c r="K65" s="298">
        <v>1.0</v>
      </c>
      <c r="L65" s="299">
        <f t="shared" si="7"/>
        <v>96.0</v>
      </c>
      <c r="M65" s="294"/>
      <c r="N65" s="258"/>
      <c r="O65" s="258"/>
      <c r="P65" s="258"/>
      <c r="Q65" s="258"/>
      <c r="R65" s="258"/>
      <c r="S65" s="294"/>
      <c r="T65" s="295"/>
      <c r="U65" s="361">
        <f>L65+L66</f>
        <v>160.0</v>
      </c>
      <c r="V65" s="272"/>
    </row>
    <row r="66" spans="8:8" s="258" ht="15.6" customFormat="1">
      <c r="A66" s="184"/>
      <c r="B66" s="179"/>
      <c r="C66" s="64" t="s">
        <v>309</v>
      </c>
      <c r="D66" s="164">
        <v>64.0</v>
      </c>
      <c r="E66" s="360" t="s">
        <v>179</v>
      </c>
      <c r="F66" s="343">
        <v>25.0</v>
      </c>
      <c r="G66" s="344">
        <v>4.0</v>
      </c>
      <c r="H66" s="344">
        <v>16.0</v>
      </c>
      <c r="I66" s="164">
        <v>64.0</v>
      </c>
      <c r="J66" s="297">
        <f t="shared" si="6"/>
        <v>1.0</v>
      </c>
      <c r="K66" s="298">
        <v>1.0</v>
      </c>
      <c r="L66" s="299">
        <f t="shared" si="7"/>
        <v>64.0</v>
      </c>
      <c r="M66" s="294"/>
      <c r="N66" s="258"/>
      <c r="O66" s="258"/>
      <c r="P66" s="258"/>
      <c r="Q66" s="258"/>
      <c r="R66" s="258"/>
      <c r="S66" s="294"/>
      <c r="T66" s="295"/>
      <c r="U66" s="362"/>
      <c r="V66" s="272"/>
    </row>
    <row r="67" spans="8:8" s="181" ht="15.6" customFormat="1">
      <c r="A67" s="40">
        <v>2.020230554E9</v>
      </c>
      <c r="B67" s="173" t="s">
        <v>44</v>
      </c>
      <c r="C67" s="64" t="s">
        <v>165</v>
      </c>
      <c r="D67" s="164">
        <v>32.0</v>
      </c>
      <c r="E67" s="64" t="s">
        <v>310</v>
      </c>
      <c r="F67" s="343">
        <v>92.0</v>
      </c>
      <c r="G67" s="344">
        <v>2.0</v>
      </c>
      <c r="H67" s="344">
        <v>16.0</v>
      </c>
      <c r="I67" s="115">
        <v>32.0</v>
      </c>
      <c r="J67" s="297">
        <f t="shared" si="6"/>
        <v>1.508888888888889</v>
      </c>
      <c r="K67" s="298">
        <v>1.0</v>
      </c>
      <c r="L67" s="299">
        <f t="shared" si="7"/>
        <v>48.284444444444446</v>
      </c>
      <c r="M67" s="148"/>
      <c r="N67" s="148"/>
      <c r="O67" s="148"/>
      <c r="P67" s="148"/>
      <c r="Q67" s="148"/>
      <c r="R67" s="148"/>
      <c r="S67" s="148"/>
      <c r="T67" s="148"/>
      <c r="U67" s="361">
        <f>L67+L68+L69</f>
        <v>184.284444444444</v>
      </c>
      <c r="V67" s="182"/>
    </row>
    <row r="68" spans="8:8" s="181" ht="15.6" customFormat="1">
      <c r="A68" s="183"/>
      <c r="B68" s="175"/>
      <c r="C68" s="64" t="s">
        <v>311</v>
      </c>
      <c r="D68" s="164">
        <v>72.0</v>
      </c>
      <c r="E68" s="64" t="s">
        <v>312</v>
      </c>
      <c r="F68" s="343">
        <v>37.0</v>
      </c>
      <c r="G68" s="344">
        <v>6.0</v>
      </c>
      <c r="H68" s="344">
        <v>12.0</v>
      </c>
      <c r="I68" s="115">
        <v>72.0</v>
      </c>
      <c r="J68" s="297">
        <f t="shared" si="6"/>
        <v>1.0</v>
      </c>
      <c r="K68" s="298">
        <v>1.0</v>
      </c>
      <c r="L68" s="299">
        <f t="shared" si="7"/>
        <v>72.0</v>
      </c>
      <c r="M68" s="148"/>
      <c r="N68" s="148"/>
      <c r="O68" s="148"/>
      <c r="P68" s="148"/>
      <c r="Q68" s="148"/>
      <c r="R68" s="148"/>
      <c r="S68" s="148"/>
      <c r="T68" s="148"/>
      <c r="U68" s="363"/>
      <c r="V68" s="182"/>
    </row>
    <row r="69" spans="8:8" s="181" ht="15.6" customFormat="1">
      <c r="A69" s="183"/>
      <c r="B69" s="175"/>
      <c r="C69" s="64" t="s">
        <v>307</v>
      </c>
      <c r="D69" s="164">
        <v>64.0</v>
      </c>
      <c r="E69" s="64" t="s">
        <v>306</v>
      </c>
      <c r="F69" s="343">
        <v>23.0</v>
      </c>
      <c r="G69" s="344">
        <v>4.0</v>
      </c>
      <c r="H69" s="344">
        <v>16.0</v>
      </c>
      <c r="I69" s="115">
        <v>64.0</v>
      </c>
      <c r="J69" s="297">
        <f t="shared" si="6"/>
        <v>1.0</v>
      </c>
      <c r="K69" s="298">
        <v>1.0</v>
      </c>
      <c r="L69" s="299">
        <f t="shared" si="7"/>
        <v>64.0</v>
      </c>
      <c r="M69" s="148"/>
      <c r="N69" s="148"/>
      <c r="O69" s="148"/>
      <c r="P69" s="148"/>
      <c r="Q69" s="148"/>
      <c r="R69" s="148"/>
      <c r="S69" s="148"/>
      <c r="T69" s="148"/>
      <c r="U69" s="363"/>
      <c r="V69" s="182"/>
    </row>
    <row r="70" spans="8:8" s="258" ht="15.6" customFormat="1">
      <c r="A70" s="34">
        <v>2.020230555E9</v>
      </c>
      <c r="B70" s="185" t="s">
        <v>45</v>
      </c>
      <c r="C70" s="64" t="s">
        <v>313</v>
      </c>
      <c r="D70" s="164">
        <v>72.0</v>
      </c>
      <c r="E70" s="64" t="s">
        <v>306</v>
      </c>
      <c r="F70" s="343">
        <v>23.0</v>
      </c>
      <c r="G70" s="344">
        <v>6.0</v>
      </c>
      <c r="H70" s="344">
        <v>12.0</v>
      </c>
      <c r="I70" s="115">
        <v>72.0</v>
      </c>
      <c r="J70" s="297">
        <f t="shared" si="6"/>
        <v>1.0</v>
      </c>
      <c r="K70" s="298">
        <v>1.0</v>
      </c>
      <c r="L70" s="299">
        <f t="shared" si="7"/>
        <v>72.0</v>
      </c>
      <c r="M70" s="356"/>
      <c r="N70" s="357"/>
      <c r="O70" s="357"/>
      <c r="P70" s="357"/>
      <c r="Q70" s="357"/>
      <c r="R70" s="357"/>
      <c r="S70" s="356"/>
      <c r="T70" s="358"/>
      <c r="U70" s="361">
        <f>L70+L71</f>
        <v>144.0</v>
      </c>
      <c r="V70" s="272"/>
    </row>
    <row r="71" spans="8:8" s="258" ht="15.6" customFormat="1">
      <c r="A71" s="34"/>
      <c r="B71" s="185"/>
      <c r="C71" s="64" t="s">
        <v>313</v>
      </c>
      <c r="D71" s="164">
        <v>72.0</v>
      </c>
      <c r="E71" s="360" t="s">
        <v>308</v>
      </c>
      <c r="F71" s="343">
        <v>27.0</v>
      </c>
      <c r="G71" s="344">
        <v>6.0</v>
      </c>
      <c r="H71" s="344">
        <v>12.0</v>
      </c>
      <c r="I71" s="115">
        <v>72.0</v>
      </c>
      <c r="J71" s="297">
        <f t="shared" si="6"/>
        <v>1.0</v>
      </c>
      <c r="K71" s="298">
        <v>1.0</v>
      </c>
      <c r="L71" s="299">
        <f t="shared" si="7"/>
        <v>72.0</v>
      </c>
      <c r="M71" s="356"/>
      <c r="N71" s="357"/>
      <c r="O71" s="357"/>
      <c r="P71" s="357"/>
      <c r="Q71" s="357"/>
      <c r="R71" s="357"/>
      <c r="S71" s="356"/>
      <c r="T71" s="358"/>
      <c r="U71" s="363"/>
      <c r="V71" s="272"/>
    </row>
    <row r="72" spans="8:8" s="258" ht="15.6" customFormat="1">
      <c r="A72" s="34">
        <v>2.021350604E9</v>
      </c>
      <c r="B72" s="185" t="s">
        <v>46</v>
      </c>
      <c r="C72" s="64" t="s">
        <v>305</v>
      </c>
      <c r="D72" s="164">
        <v>96.0</v>
      </c>
      <c r="E72" s="360" t="s">
        <v>312</v>
      </c>
      <c r="F72" s="343">
        <v>37.0</v>
      </c>
      <c r="G72" s="344">
        <v>6.0</v>
      </c>
      <c r="H72" s="344">
        <v>16.0</v>
      </c>
      <c r="I72" s="115">
        <v>96.0</v>
      </c>
      <c r="J72" s="297">
        <f t="shared" si="6"/>
        <v>1.0</v>
      </c>
      <c r="K72" s="298">
        <v>1.0</v>
      </c>
      <c r="L72" s="299">
        <f t="shared" si="7"/>
        <v>96.0</v>
      </c>
      <c r="M72" s="356"/>
      <c r="N72" s="357"/>
      <c r="O72" s="357"/>
      <c r="P72" s="357"/>
      <c r="Q72" s="357"/>
      <c r="R72" s="357"/>
      <c r="S72" s="356"/>
      <c r="T72" s="358"/>
      <c r="U72" s="359">
        <f>L72+L73</f>
        <v>168.0</v>
      </c>
      <c r="V72" s="272"/>
    </row>
    <row r="73" spans="8:8" s="258" ht="15.6" customFormat="1">
      <c r="A73" s="34"/>
      <c r="B73" s="185"/>
      <c r="C73" s="64" t="s">
        <v>311</v>
      </c>
      <c r="D73" s="164">
        <v>72.0</v>
      </c>
      <c r="E73" s="360" t="s">
        <v>314</v>
      </c>
      <c r="F73" s="343">
        <v>27.0</v>
      </c>
      <c r="G73" s="344">
        <v>6.0</v>
      </c>
      <c r="H73" s="344">
        <v>12.0</v>
      </c>
      <c r="I73" s="115">
        <v>72.0</v>
      </c>
      <c r="J73" s="297">
        <f t="shared" si="6"/>
        <v>1.0</v>
      </c>
      <c r="K73" s="298">
        <v>1.0</v>
      </c>
      <c r="L73" s="299">
        <f t="shared" si="7"/>
        <v>72.0</v>
      </c>
      <c r="M73" s="356"/>
      <c r="N73" s="357"/>
      <c r="O73" s="357"/>
      <c r="P73" s="357"/>
      <c r="Q73" s="357"/>
      <c r="R73" s="357"/>
      <c r="S73" s="356"/>
      <c r="T73" s="358"/>
      <c r="U73" s="359"/>
      <c r="V73" s="272"/>
    </row>
    <row r="74" spans="8:8" s="258" ht="15.6" customFormat="1">
      <c r="A74" s="34">
        <v>2.022350663E9</v>
      </c>
      <c r="B74" s="185" t="s">
        <v>47</v>
      </c>
      <c r="C74" s="186" t="s">
        <v>305</v>
      </c>
      <c r="D74" s="164">
        <v>96.0</v>
      </c>
      <c r="E74" s="360" t="s">
        <v>314</v>
      </c>
      <c r="F74" s="343">
        <v>27.0</v>
      </c>
      <c r="G74" s="344">
        <v>6.0</v>
      </c>
      <c r="H74" s="344">
        <v>16.0</v>
      </c>
      <c r="I74" s="115">
        <v>96.0</v>
      </c>
      <c r="J74" s="297">
        <f t="shared" si="6"/>
        <v>1.0</v>
      </c>
      <c r="K74" s="298">
        <v>1.0</v>
      </c>
      <c r="L74" s="299">
        <f t="shared" si="7"/>
        <v>96.0</v>
      </c>
      <c r="M74" s="294"/>
      <c r="N74" s="258"/>
      <c r="O74" s="258"/>
      <c r="P74" s="258"/>
      <c r="Q74" s="258"/>
      <c r="R74" s="258"/>
      <c r="S74" s="294"/>
      <c r="T74" s="295"/>
      <c r="U74" s="359">
        <f>L74+L75+L76</f>
        <v>226.1333333333333</v>
      </c>
      <c r="V74" s="272"/>
    </row>
    <row r="75" spans="8:8" s="258" ht="15.6" customFormat="1">
      <c r="A75" s="34"/>
      <c r="B75" s="185"/>
      <c r="C75" s="64" t="s">
        <v>315</v>
      </c>
      <c r="D75" s="164">
        <v>64.0</v>
      </c>
      <c r="E75" s="360" t="s">
        <v>316</v>
      </c>
      <c r="F75" s="343">
        <v>41.0</v>
      </c>
      <c r="G75" s="344">
        <v>4.0</v>
      </c>
      <c r="H75" s="344">
        <v>16.0</v>
      </c>
      <c r="I75" s="115">
        <v>64.0</v>
      </c>
      <c r="J75" s="297">
        <f t="shared" si="6"/>
        <v>1.0</v>
      </c>
      <c r="K75" s="298">
        <v>1.0</v>
      </c>
      <c r="L75" s="299">
        <f t="shared" si="7"/>
        <v>64.0</v>
      </c>
      <c r="M75" s="294"/>
      <c r="N75" s="258"/>
      <c r="O75" s="258"/>
      <c r="P75" s="258"/>
      <c r="Q75" s="258"/>
      <c r="R75" s="258"/>
      <c r="S75" s="294"/>
      <c r="T75" s="295"/>
      <c r="U75" s="359"/>
      <c r="V75" s="272"/>
    </row>
    <row r="76" spans="8:8" s="258" ht="15.6" customFormat="1">
      <c r="A76" s="40"/>
      <c r="B76" s="173"/>
      <c r="C76" s="187" t="s">
        <v>315</v>
      </c>
      <c r="D76" s="188">
        <v>64.0</v>
      </c>
      <c r="E76" s="364" t="s">
        <v>190</v>
      </c>
      <c r="F76" s="365">
        <v>48.0</v>
      </c>
      <c r="G76" s="349">
        <v>4.0</v>
      </c>
      <c r="H76" s="349">
        <v>16.0</v>
      </c>
      <c r="I76" s="160">
        <v>64.0</v>
      </c>
      <c r="J76" s="346">
        <f t="shared" si="6"/>
        <v>1.0333333333333332</v>
      </c>
      <c r="K76" s="347">
        <v>1.0</v>
      </c>
      <c r="L76" s="348">
        <f t="shared" si="7"/>
        <v>66.13333333333333</v>
      </c>
      <c r="M76" s="294"/>
      <c r="N76" s="258"/>
      <c r="O76" s="258"/>
      <c r="P76" s="258"/>
      <c r="Q76" s="258"/>
      <c r="R76" s="258"/>
      <c r="S76" s="294"/>
      <c r="T76" s="295"/>
      <c r="U76" s="361"/>
      <c r="V76" s="272"/>
    </row>
    <row r="77" spans="8:8" s="258" ht="15.6" customFormat="1">
      <c r="A77" s="40">
        <v>2.023350697E9</v>
      </c>
      <c r="B77" s="173" t="s">
        <v>48</v>
      </c>
      <c r="C77" s="187" t="s">
        <v>165</v>
      </c>
      <c r="D77" s="188">
        <v>32.0</v>
      </c>
      <c r="E77" s="364" t="s">
        <v>264</v>
      </c>
      <c r="F77" s="365">
        <v>95.0</v>
      </c>
      <c r="G77" s="349">
        <v>2.0</v>
      </c>
      <c r="H77" s="349">
        <v>16.0</v>
      </c>
      <c r="I77" s="160">
        <v>32.0</v>
      </c>
      <c r="J77" s="346">
        <f t="shared" si="6"/>
        <v>1.5222222222222221</v>
      </c>
      <c r="K77" s="347">
        <v>1.0</v>
      </c>
      <c r="L77" s="348">
        <f t="shared" si="7"/>
        <v>48.71111111111111</v>
      </c>
      <c r="M77" s="356"/>
      <c r="N77" s="357"/>
      <c r="O77" s="357"/>
      <c r="P77" s="357"/>
      <c r="Q77" s="357"/>
      <c r="R77" s="357"/>
      <c r="S77" s="356"/>
      <c r="T77" s="358"/>
      <c r="U77" s="361">
        <f>L77+L78+L79</f>
        <v>176.711111111111</v>
      </c>
      <c r="V77" s="272"/>
    </row>
    <row r="78" spans="8:8" s="258" ht="15.6" customFormat="1">
      <c r="A78" s="183"/>
      <c r="B78" s="175"/>
      <c r="C78" s="187" t="s">
        <v>307</v>
      </c>
      <c r="D78" s="188">
        <v>64.0</v>
      </c>
      <c r="E78" s="364" t="s">
        <v>314</v>
      </c>
      <c r="F78" s="365">
        <v>27.0</v>
      </c>
      <c r="G78" s="349">
        <v>4.0</v>
      </c>
      <c r="H78" s="349">
        <v>16.0</v>
      </c>
      <c r="I78" s="160">
        <v>64.0</v>
      </c>
      <c r="J78" s="346">
        <f t="shared" si="6"/>
        <v>1.0</v>
      </c>
      <c r="K78" s="347">
        <v>1.0</v>
      </c>
      <c r="L78" s="348">
        <f t="shared" si="7"/>
        <v>64.0</v>
      </c>
      <c r="M78" s="356"/>
      <c r="N78" s="357"/>
      <c r="O78" s="357"/>
      <c r="P78" s="357"/>
      <c r="Q78" s="357"/>
      <c r="R78" s="357"/>
      <c r="S78" s="356"/>
      <c r="T78" s="358"/>
      <c r="U78" s="363"/>
      <c r="V78" s="272"/>
    </row>
    <row r="79" spans="8:8" s="258" ht="15.6" customFormat="1">
      <c r="A79" s="183"/>
      <c r="B79" s="175"/>
      <c r="C79" s="187" t="s">
        <v>307</v>
      </c>
      <c r="D79" s="188">
        <v>64.0</v>
      </c>
      <c r="E79" s="364" t="s">
        <v>312</v>
      </c>
      <c r="F79" s="365">
        <v>37.0</v>
      </c>
      <c r="G79" s="349">
        <v>4.0</v>
      </c>
      <c r="H79" s="349">
        <v>16.0</v>
      </c>
      <c r="I79" s="160">
        <v>64.0</v>
      </c>
      <c r="J79" s="346">
        <f t="shared" si="8" ref="J79:J88">IF(F79&lt;=45,1,IF(F79&lt;90,1+0.5*(F79/45-1),IF(F79&gt;=90,1.5+0.2*(F79/45-2))))</f>
        <v>1.0</v>
      </c>
      <c r="K79" s="347">
        <v>1.0</v>
      </c>
      <c r="L79" s="348">
        <f t="shared" si="9" ref="L79:L88">I79*J79*K79</f>
        <v>64.0</v>
      </c>
      <c r="M79" s="356"/>
      <c r="N79" s="357"/>
      <c r="O79" s="357"/>
      <c r="P79" s="357"/>
      <c r="Q79" s="357"/>
      <c r="R79" s="357"/>
      <c r="S79" s="356"/>
      <c r="T79" s="358"/>
      <c r="U79" s="363"/>
      <c r="V79" s="272"/>
    </row>
    <row r="80" spans="8:8" s="258" ht="15.6" customFormat="1">
      <c r="A80" s="366">
        <v>2.024350728E9</v>
      </c>
      <c r="B80" s="193" t="s">
        <v>49</v>
      </c>
      <c r="C80" s="64" t="s">
        <v>165</v>
      </c>
      <c r="D80" s="164">
        <v>32.0</v>
      </c>
      <c r="E80" s="367" t="s">
        <v>317</v>
      </c>
      <c r="F80" s="343">
        <v>69.0</v>
      </c>
      <c r="G80" s="344">
        <v>2.0</v>
      </c>
      <c r="H80" s="344">
        <v>16.0</v>
      </c>
      <c r="I80" s="115">
        <v>32.0</v>
      </c>
      <c r="J80" s="297">
        <f t="shared" si="8"/>
        <v>1.2666666666666666</v>
      </c>
      <c r="K80" s="298">
        <v>1.0</v>
      </c>
      <c r="L80" s="299">
        <f t="shared" si="9"/>
        <v>40.53333333333333</v>
      </c>
      <c r="M80" s="294"/>
      <c r="N80" s="258"/>
      <c r="O80" s="258"/>
      <c r="P80" s="258"/>
      <c r="Q80" s="258"/>
      <c r="R80" s="258"/>
      <c r="S80" s="294"/>
      <c r="T80" s="295"/>
      <c r="U80" s="359">
        <f>L80</f>
        <v>40.53333333333333</v>
      </c>
      <c r="V80" s="272"/>
    </row>
    <row r="81" spans="8:8" s="258" ht="15.6" customFormat="1">
      <c r="A81" s="40">
        <v>2.019110527E9</v>
      </c>
      <c r="B81" s="193" t="s">
        <v>50</v>
      </c>
      <c r="C81" s="64" t="s">
        <v>318</v>
      </c>
      <c r="D81" s="164">
        <v>32.0</v>
      </c>
      <c r="E81" s="367" t="s">
        <v>189</v>
      </c>
      <c r="F81" s="343">
        <v>50.0</v>
      </c>
      <c r="G81" s="349">
        <v>2.0</v>
      </c>
      <c r="H81" s="344">
        <v>16.0</v>
      </c>
      <c r="I81" s="115">
        <v>32.0</v>
      </c>
      <c r="J81" s="297">
        <f t="shared" si="8"/>
        <v>1.0555555555555556</v>
      </c>
      <c r="K81" s="298">
        <v>1.0</v>
      </c>
      <c r="L81" s="299">
        <f t="shared" si="9"/>
        <v>33.77777777777778</v>
      </c>
      <c r="M81" s="294"/>
      <c r="N81" s="258"/>
      <c r="O81" s="258"/>
      <c r="P81" s="258"/>
      <c r="Q81" s="258"/>
      <c r="R81" s="258"/>
      <c r="S81" s="294"/>
      <c r="T81" s="295"/>
      <c r="U81" s="361">
        <f t="shared" si="10" ref="U81:U85">L81+L82</f>
        <v>65.7777777777778</v>
      </c>
      <c r="V81" s="272"/>
    </row>
    <row r="82" spans="8:8" s="258" ht="15.6" customFormat="1">
      <c r="A82" s="184"/>
      <c r="B82" s="194"/>
      <c r="C82" s="64" t="s">
        <v>318</v>
      </c>
      <c r="D82" s="164">
        <v>32.0</v>
      </c>
      <c r="E82" s="367" t="s">
        <v>179</v>
      </c>
      <c r="F82" s="343">
        <v>25.0</v>
      </c>
      <c r="G82" s="349">
        <v>2.0</v>
      </c>
      <c r="H82" s="344">
        <v>16.0</v>
      </c>
      <c r="I82" s="115">
        <v>32.0</v>
      </c>
      <c r="J82" s="297">
        <f t="shared" si="8"/>
        <v>1.0</v>
      </c>
      <c r="K82" s="298">
        <v>1.0</v>
      </c>
      <c r="L82" s="299">
        <f t="shared" si="9"/>
        <v>32.0</v>
      </c>
      <c r="M82" s="294"/>
      <c r="N82" s="258"/>
      <c r="O82" s="258"/>
      <c r="P82" s="258"/>
      <c r="Q82" s="258"/>
      <c r="R82" s="258"/>
      <c r="S82" s="294"/>
      <c r="T82" s="295"/>
      <c r="U82" s="362"/>
      <c r="V82" s="272"/>
    </row>
    <row r="83" spans="8:8" s="258" ht="15.6" customFormat="1">
      <c r="A83" s="40">
        <v>2.018110465E9</v>
      </c>
      <c r="B83" s="193" t="s">
        <v>51</v>
      </c>
      <c r="C83" s="64" t="s">
        <v>319</v>
      </c>
      <c r="D83" s="164">
        <v>32.0</v>
      </c>
      <c r="E83" s="367" t="s">
        <v>190</v>
      </c>
      <c r="F83" s="343">
        <v>48.0</v>
      </c>
      <c r="G83" s="349">
        <v>2.0</v>
      </c>
      <c r="H83" s="344">
        <v>16.0</v>
      </c>
      <c r="I83" s="115">
        <v>32.0</v>
      </c>
      <c r="J83" s="297">
        <f t="shared" si="8"/>
        <v>1.0333333333333332</v>
      </c>
      <c r="K83" s="298">
        <v>1.0</v>
      </c>
      <c r="L83" s="299">
        <f t="shared" si="9"/>
        <v>33.06666666666666</v>
      </c>
      <c r="M83" s="294"/>
      <c r="N83" s="258"/>
      <c r="O83" s="258"/>
      <c r="P83" s="258"/>
      <c r="Q83" s="258"/>
      <c r="R83" s="258"/>
      <c r="S83" s="294"/>
      <c r="T83" s="295"/>
      <c r="U83" s="361">
        <f t="shared" si="10"/>
        <v>65.06666666666669</v>
      </c>
      <c r="V83" s="272"/>
    </row>
    <row r="84" spans="8:8" s="258" ht="15.6" customFormat="1">
      <c r="A84" s="184"/>
      <c r="B84" s="195"/>
      <c r="C84" s="64" t="s">
        <v>319</v>
      </c>
      <c r="D84" s="164">
        <v>32.0</v>
      </c>
      <c r="E84" s="367" t="s">
        <v>316</v>
      </c>
      <c r="F84" s="343">
        <v>41.0</v>
      </c>
      <c r="G84" s="349">
        <v>2.0</v>
      </c>
      <c r="H84" s="344">
        <v>16.0</v>
      </c>
      <c r="I84" s="115">
        <v>32.0</v>
      </c>
      <c r="J84" s="297">
        <f t="shared" si="8"/>
        <v>1.0</v>
      </c>
      <c r="K84" s="298">
        <v>1.0</v>
      </c>
      <c r="L84" s="299">
        <f t="shared" si="9"/>
        <v>32.0</v>
      </c>
      <c r="M84" s="294"/>
      <c r="N84" s="258"/>
      <c r="O84" s="258"/>
      <c r="P84" s="258"/>
      <c r="Q84" s="258"/>
      <c r="R84" s="258"/>
      <c r="S84" s="294"/>
      <c r="T84" s="295"/>
      <c r="U84" s="362"/>
      <c r="V84" s="272"/>
    </row>
    <row r="85" spans="8:8" s="258" ht="15.6" customFormat="1">
      <c r="A85" s="183">
        <v>2.024350727E9</v>
      </c>
      <c r="B85" s="193" t="s">
        <v>52</v>
      </c>
      <c r="C85" s="64" t="s">
        <v>319</v>
      </c>
      <c r="D85" s="164">
        <v>32.0</v>
      </c>
      <c r="E85" s="367" t="s">
        <v>189</v>
      </c>
      <c r="F85" s="343">
        <v>50.0</v>
      </c>
      <c r="G85" s="349">
        <v>2.0</v>
      </c>
      <c r="H85" s="344">
        <v>16.0</v>
      </c>
      <c r="I85" s="115">
        <v>32.0</v>
      </c>
      <c r="J85" s="297">
        <f t="shared" si="8"/>
        <v>1.0555555555555556</v>
      </c>
      <c r="K85" s="298">
        <v>1.0</v>
      </c>
      <c r="L85" s="299">
        <f t="shared" si="9"/>
        <v>33.77777777777778</v>
      </c>
      <c r="M85" s="294"/>
      <c r="N85" s="258"/>
      <c r="O85" s="258"/>
      <c r="P85" s="258"/>
      <c r="Q85" s="258"/>
      <c r="R85" s="258"/>
      <c r="S85" s="294"/>
      <c r="T85" s="295"/>
      <c r="U85" s="361">
        <f t="shared" si="10"/>
        <v>65.7777777777778</v>
      </c>
      <c r="V85" s="272"/>
    </row>
    <row r="86" spans="8:8" s="258" ht="15.6" customFormat="1">
      <c r="A86" s="184"/>
      <c r="B86" s="195"/>
      <c r="C86" s="64" t="s">
        <v>319</v>
      </c>
      <c r="D86" s="164">
        <v>32.0</v>
      </c>
      <c r="E86" s="367" t="s">
        <v>179</v>
      </c>
      <c r="F86" s="343">
        <v>25.0</v>
      </c>
      <c r="G86" s="349">
        <v>2.0</v>
      </c>
      <c r="H86" s="344">
        <v>16.0</v>
      </c>
      <c r="I86" s="115">
        <v>32.0</v>
      </c>
      <c r="J86" s="297">
        <f t="shared" si="8"/>
        <v>1.0</v>
      </c>
      <c r="K86" s="298">
        <v>1.0</v>
      </c>
      <c r="L86" s="299">
        <f t="shared" si="9"/>
        <v>32.0</v>
      </c>
      <c r="M86" s="294"/>
      <c r="N86" s="258"/>
      <c r="O86" s="258"/>
      <c r="P86" s="258"/>
      <c r="Q86" s="258"/>
      <c r="R86" s="258"/>
      <c r="S86" s="294"/>
      <c r="T86" s="295"/>
      <c r="U86" s="362"/>
      <c r="V86" s="272"/>
    </row>
    <row r="87" spans="8:8" s="258" ht="15.6" customFormat="1">
      <c r="A87" s="34">
        <v>2.024110731E9</v>
      </c>
      <c r="B87" s="193" t="s">
        <v>53</v>
      </c>
      <c r="C87" s="64" t="s">
        <v>318</v>
      </c>
      <c r="D87" s="164">
        <v>32.0</v>
      </c>
      <c r="E87" s="367" t="s">
        <v>190</v>
      </c>
      <c r="F87" s="343">
        <v>48.0</v>
      </c>
      <c r="G87" s="344">
        <v>2.0</v>
      </c>
      <c r="H87" s="344">
        <v>16.0</v>
      </c>
      <c r="I87" s="115">
        <v>32.0</v>
      </c>
      <c r="J87" s="297">
        <f t="shared" si="8"/>
        <v>1.0333333333333332</v>
      </c>
      <c r="K87" s="298">
        <v>1.0</v>
      </c>
      <c r="L87" s="299">
        <f t="shared" si="9"/>
        <v>33.06666666666666</v>
      </c>
      <c r="M87" s="294"/>
      <c r="N87" s="258"/>
      <c r="O87" s="258"/>
      <c r="P87" s="258"/>
      <c r="Q87" s="258"/>
      <c r="R87" s="258"/>
      <c r="S87" s="294"/>
      <c r="T87" s="295"/>
      <c r="U87" s="363">
        <f>L87+L88</f>
        <v>65.06666666666669</v>
      </c>
      <c r="V87" s="272"/>
    </row>
    <row r="88" spans="8:8" s="258" ht="15.6" customFormat="1">
      <c r="A88" s="34"/>
      <c r="B88" s="194"/>
      <c r="C88" s="64" t="s">
        <v>318</v>
      </c>
      <c r="D88" s="164">
        <v>32.0</v>
      </c>
      <c r="E88" s="367" t="s">
        <v>316</v>
      </c>
      <c r="F88" s="343">
        <v>41.0</v>
      </c>
      <c r="G88" s="344">
        <v>2.0</v>
      </c>
      <c r="H88" s="344">
        <v>16.0</v>
      </c>
      <c r="I88" s="115">
        <v>32.0</v>
      </c>
      <c r="J88" s="297">
        <f t="shared" si="8"/>
        <v>1.0</v>
      </c>
      <c r="K88" s="298">
        <v>1.0</v>
      </c>
      <c r="L88" s="299">
        <f t="shared" si="9"/>
        <v>32.0</v>
      </c>
      <c r="M88" s="294"/>
      <c r="N88" s="258"/>
      <c r="O88" s="258"/>
      <c r="P88" s="258"/>
      <c r="Q88" s="258"/>
      <c r="R88" s="258"/>
      <c r="S88" s="294"/>
      <c r="T88" s="295"/>
      <c r="U88" s="362"/>
      <c r="V88" s="272"/>
    </row>
    <row r="89" spans="8:8">
      <c r="A89" s="183"/>
      <c r="B89" s="193"/>
      <c r="C89" s="64"/>
      <c r="D89" s="164"/>
      <c r="E89" s="192"/>
      <c r="F89" s="155"/>
      <c r="G89" s="156"/>
      <c r="H89" s="156"/>
      <c r="I89" s="115"/>
      <c r="J89" s="149"/>
      <c r="K89" s="150"/>
      <c r="L89" s="151"/>
      <c r="U89" s="174"/>
    </row>
    <row r="90" spans="8:8">
      <c r="A90" s="184"/>
      <c r="B90" s="195"/>
      <c r="C90" s="64"/>
      <c r="D90" s="164"/>
      <c r="E90" s="192"/>
      <c r="F90" s="155"/>
      <c r="G90" s="156"/>
      <c r="H90" s="156"/>
      <c r="I90" s="115"/>
      <c r="J90" s="149"/>
      <c r="K90" s="150"/>
      <c r="L90" s="151"/>
      <c r="U90" s="174"/>
    </row>
    <row r="91" spans="8:8">
      <c r="A91" s="183"/>
      <c r="B91" s="193"/>
      <c r="C91" s="64"/>
      <c r="D91" s="164"/>
      <c r="E91" s="192"/>
      <c r="F91" s="155"/>
      <c r="G91" s="156"/>
      <c r="H91" s="156"/>
      <c r="I91" s="115"/>
      <c r="J91" s="149"/>
      <c r="K91" s="150"/>
      <c r="L91" s="151"/>
      <c r="U91" s="174"/>
    </row>
    <row r="92" spans="8:8">
      <c r="A92" s="184"/>
      <c r="B92" s="195"/>
      <c r="C92" s="64"/>
      <c r="D92" s="164"/>
      <c r="E92" s="192"/>
      <c r="F92" s="155"/>
      <c r="G92" s="156"/>
      <c r="H92" s="156"/>
      <c r="I92" s="115"/>
      <c r="J92" s="149"/>
      <c r="K92" s="150"/>
      <c r="L92" s="151"/>
      <c r="U92" s="174"/>
    </row>
    <row r="93" spans="8:8">
      <c r="A93" s="183"/>
      <c r="B93" s="193"/>
      <c r="C93" s="64"/>
      <c r="D93" s="164"/>
      <c r="E93" s="192"/>
      <c r="F93" s="155"/>
      <c r="G93" s="156"/>
      <c r="H93" s="156"/>
      <c r="I93" s="115"/>
      <c r="J93" s="149"/>
      <c r="K93" s="150"/>
      <c r="L93" s="151"/>
      <c r="U93" s="174"/>
    </row>
    <row r="94" spans="8:8">
      <c r="A94" s="184"/>
      <c r="B94" s="195"/>
      <c r="C94" s="64"/>
      <c r="D94" s="164"/>
      <c r="E94" s="192"/>
      <c r="F94" s="155"/>
      <c r="G94" s="156"/>
      <c r="H94" s="156"/>
      <c r="I94" s="115"/>
      <c r="J94" s="149"/>
      <c r="K94" s="150"/>
      <c r="L94" s="151"/>
      <c r="U94" s="174"/>
    </row>
  </sheetData>
  <mergeCells count="115">
    <mergeCell ref="A1:U1"/>
    <mergeCell ref="U20:U22"/>
    <mergeCell ref="B36:B38"/>
    <mergeCell ref="B51:B52"/>
    <mergeCell ref="A36:A38"/>
    <mergeCell ref="B49:B50"/>
    <mergeCell ref="B47:B48"/>
    <mergeCell ref="B44:B46"/>
    <mergeCell ref="B41:B43"/>
    <mergeCell ref="U4:U5"/>
    <mergeCell ref="U26:U28"/>
    <mergeCell ref="U8:U10"/>
    <mergeCell ref="U11:U13"/>
    <mergeCell ref="U15:U17"/>
    <mergeCell ref="U18:U19"/>
    <mergeCell ref="U23:U24"/>
    <mergeCell ref="V4:V5"/>
    <mergeCell ref="U6:U7"/>
    <mergeCell ref="U47:U48"/>
    <mergeCell ref="U30:U32"/>
    <mergeCell ref="U51:U52"/>
    <mergeCell ref="U36:U38"/>
    <mergeCell ref="U39:U40"/>
    <mergeCell ref="U41:U43"/>
    <mergeCell ref="U44:U46"/>
    <mergeCell ref="U49:U50"/>
    <mergeCell ref="U53:U56"/>
    <mergeCell ref="U33:U35"/>
    <mergeCell ref="U57:U59"/>
    <mergeCell ref="U60:U61"/>
    <mergeCell ref="V67:V68"/>
    <mergeCell ref="A41:A43"/>
    <mergeCell ref="A72:A73"/>
    <mergeCell ref="A3:U3"/>
    <mergeCell ref="A4:A5"/>
    <mergeCell ref="J2:K2"/>
    <mergeCell ref="C4:L4"/>
    <mergeCell ref="C2:D2"/>
    <mergeCell ref="A2:B2"/>
    <mergeCell ref="A47:A48"/>
    <mergeCell ref="A77:A79"/>
    <mergeCell ref="A53:A56"/>
    <mergeCell ref="A83:A84"/>
    <mergeCell ref="A60:A61"/>
    <mergeCell ref="A87:A88"/>
    <mergeCell ref="A65:A66"/>
    <mergeCell ref="A91:A92"/>
    <mergeCell ref="A74:A76"/>
    <mergeCell ref="A81:A82"/>
    <mergeCell ref="A93:A94"/>
    <mergeCell ref="A67:A69"/>
    <mergeCell ref="A85:A86"/>
    <mergeCell ref="A70:A71"/>
    <mergeCell ref="A89:A90"/>
    <mergeCell ref="A39:A40"/>
    <mergeCell ref="U70:U71"/>
    <mergeCell ref="M4:T4"/>
    <mergeCell ref="A20:A22"/>
    <mergeCell ref="L2:M2"/>
    <mergeCell ref="A26:A28"/>
    <mergeCell ref="U72:U73"/>
    <mergeCell ref="A44:A46"/>
    <mergeCell ref="U67:U69"/>
    <mergeCell ref="U65:U66"/>
    <mergeCell ref="U62:U64"/>
    <mergeCell ref="A49:A50"/>
    <mergeCell ref="A62:A64"/>
    <mergeCell ref="B4:B5"/>
    <mergeCell ref="A18:A19"/>
    <mergeCell ref="B20:B22"/>
    <mergeCell ref="A57:A59"/>
    <mergeCell ref="U89:U90"/>
    <mergeCell ref="B30:B32"/>
    <mergeCell ref="A15:A17"/>
    <mergeCell ref="B11:B13"/>
    <mergeCell ref="A8:A10"/>
    <mergeCell ref="A51:A52"/>
    <mergeCell ref="B57:B59"/>
    <mergeCell ref="B81:B82"/>
    <mergeCell ref="A30:A32"/>
    <mergeCell ref="B8:B10"/>
    <mergeCell ref="A6:A7"/>
    <mergeCell ref="B60:B61"/>
    <mergeCell ref="B85:B86"/>
    <mergeCell ref="B72:B73"/>
    <mergeCell ref="B67:B69"/>
    <mergeCell ref="B62:B64"/>
    <mergeCell ref="B93:B94"/>
    <mergeCell ref="B91:B92"/>
    <mergeCell ref="B89:B90"/>
    <mergeCell ref="B83:B84"/>
    <mergeCell ref="B77:B79"/>
    <mergeCell ref="B87:B88"/>
    <mergeCell ref="U93:U94"/>
    <mergeCell ref="B65:B66"/>
    <mergeCell ref="U91:U92"/>
    <mergeCell ref="B70:B71"/>
    <mergeCell ref="U74:U76"/>
    <mergeCell ref="U77:U79"/>
    <mergeCell ref="U81:U82"/>
    <mergeCell ref="U83:U84"/>
    <mergeCell ref="U87:U88"/>
    <mergeCell ref="A33:A35"/>
    <mergeCell ref="B6:B7"/>
    <mergeCell ref="B53:B56"/>
    <mergeCell ref="U85:U86"/>
    <mergeCell ref="A11:A13"/>
    <mergeCell ref="B26:B28"/>
    <mergeCell ref="B23:B24"/>
    <mergeCell ref="B15:B17"/>
    <mergeCell ref="B18:B19"/>
    <mergeCell ref="A23:A24"/>
    <mergeCell ref="B33:B35"/>
    <mergeCell ref="B39:B40"/>
    <mergeCell ref="B74:B76"/>
  </mergeCells>
  <pageMargins left="0.59" right="0.59" top="0.59" bottom="0.59" header="0.31" footer="0.31"/>
  <pageSetup paperSize="9" fitToWidth="0" fitToHeight="0" orientation="landscape"/>
  <headerFooter>
    <oddFooter>&amp;R&amp;P/&amp;N</oddFooter>
  </headerFooter>
  <legacy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P30"/>
  <sheetViews>
    <sheetView tabSelected="1" workbookViewId="0" topLeftCell="K1">
      <selection activeCell="O23" sqref="O23"/>
    </sheetView>
  </sheetViews>
  <sheetFormatPr defaultRowHeight="15.6" defaultColWidth="9"/>
  <cols>
    <col min="1" max="1" customWidth="1" width="11.832031" style="0"/>
    <col min="3" max="3" customWidth="1" width="12.582031" style="0"/>
    <col min="5" max="5" customWidth="1" width="14.832031" style="0"/>
    <col min="6" max="6" customWidth="1" width="31.0" style="0"/>
  </cols>
  <sheetData>
    <row r="1" spans="8:8" ht="37.0" customHeight="1">
      <c r="A1" s="73" t="s">
        <v>320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8:8" s="42" ht="15.6" customFormat="1">
      <c r="A2" s="368" t="s">
        <v>74</v>
      </c>
      <c r="B2" s="368"/>
      <c r="C2" s="369" t="s">
        <v>75</v>
      </c>
      <c r="D2" s="369"/>
      <c r="E2" s="369"/>
      <c r="F2" s="369"/>
      <c r="G2" s="369"/>
      <c r="H2" s="369"/>
      <c r="I2" s="369"/>
      <c r="J2" s="369"/>
      <c r="K2" s="369"/>
      <c r="L2" s="370"/>
      <c r="M2" s="370"/>
      <c r="N2" s="370"/>
      <c r="O2" s="369"/>
    </row>
    <row r="3" spans="8:8" s="371" ht="15.6" customFormat="1">
      <c r="A3" s="372" t="s">
        <v>321</v>
      </c>
      <c r="B3" s="372" t="s">
        <v>322</v>
      </c>
      <c r="C3" s="372" t="s">
        <v>323</v>
      </c>
      <c r="D3" s="372"/>
      <c r="E3" s="372"/>
      <c r="F3" s="372"/>
      <c r="G3" s="372"/>
      <c r="H3" s="372"/>
      <c r="I3" s="372" t="s">
        <v>324</v>
      </c>
      <c r="J3" s="372"/>
      <c r="K3" s="372"/>
      <c r="L3" s="372"/>
      <c r="M3" s="372"/>
      <c r="N3" s="372"/>
      <c r="O3" s="372"/>
    </row>
    <row r="4" spans="8:8" s="371" ht="31.2" customFormat="1">
      <c r="A4" s="372"/>
      <c r="B4" s="372"/>
      <c r="C4" s="372" t="s">
        <v>325</v>
      </c>
      <c r="D4" s="372" t="s">
        <v>326</v>
      </c>
      <c r="E4" s="372" t="s">
        <v>327</v>
      </c>
      <c r="F4" s="372" t="s">
        <v>328</v>
      </c>
      <c r="G4" s="372" t="s">
        <v>329</v>
      </c>
      <c r="H4" s="373" t="s">
        <v>330</v>
      </c>
      <c r="I4" s="372">
        <v>1.0</v>
      </c>
      <c r="J4" s="372">
        <v>2.0</v>
      </c>
      <c r="K4" s="372">
        <v>3.0</v>
      </c>
      <c r="L4" s="372">
        <v>4.0</v>
      </c>
      <c r="M4" s="372">
        <v>5.0</v>
      </c>
      <c r="N4" s="372">
        <v>6.0</v>
      </c>
      <c r="O4" s="372" t="s">
        <v>331</v>
      </c>
    </row>
    <row r="5" spans="8:8" ht="31.2">
      <c r="A5" s="374">
        <v>1.986230323E9</v>
      </c>
      <c r="B5" s="375" t="s">
        <v>12</v>
      </c>
      <c r="C5" s="376"/>
      <c r="D5" s="376"/>
      <c r="E5" s="376"/>
      <c r="F5" s="377" t="s">
        <v>332</v>
      </c>
      <c r="G5" s="378"/>
      <c r="H5" s="379" t="s">
        <v>333</v>
      </c>
      <c r="I5" s="378"/>
      <c r="J5" s="378"/>
      <c r="K5" s="378"/>
      <c r="L5" s="378">
        <v>12.0</v>
      </c>
      <c r="M5" s="378"/>
      <c r="N5" s="378">
        <v>2.0</v>
      </c>
      <c r="O5" s="378">
        <v>14.0</v>
      </c>
    </row>
    <row r="6" spans="8:8" ht="31.2">
      <c r="A6" s="374">
        <v>1.995230325E9</v>
      </c>
      <c r="B6" s="375" t="s">
        <v>14</v>
      </c>
      <c r="C6" s="380"/>
      <c r="D6" s="380"/>
      <c r="E6" s="380"/>
      <c r="F6" s="381" t="s">
        <v>334</v>
      </c>
      <c r="G6" s="379"/>
      <c r="H6" s="379" t="s">
        <v>335</v>
      </c>
      <c r="I6" s="379"/>
      <c r="J6" s="379"/>
      <c r="K6" s="379"/>
      <c r="L6" s="379">
        <v>14.0</v>
      </c>
      <c r="M6" s="379"/>
      <c r="N6" s="379">
        <v>3.0</v>
      </c>
      <c r="O6" s="379">
        <v>17.0</v>
      </c>
    </row>
    <row r="7" spans="8:8" ht="31.2">
      <c r="A7" s="374">
        <v>2.002230326E9</v>
      </c>
      <c r="B7" s="375" t="s">
        <v>16</v>
      </c>
      <c r="C7" s="376"/>
      <c r="D7" s="376"/>
      <c r="E7" s="376"/>
      <c r="F7" s="377" t="s">
        <v>336</v>
      </c>
      <c r="G7" s="378"/>
      <c r="H7" s="378" t="s">
        <v>335</v>
      </c>
      <c r="I7" s="378"/>
      <c r="J7" s="378"/>
      <c r="K7" s="378"/>
      <c r="L7" s="378">
        <v>16.0</v>
      </c>
      <c r="M7" s="378"/>
      <c r="N7" s="378">
        <v>3.0</v>
      </c>
      <c r="O7" s="378">
        <v>19.0</v>
      </c>
    </row>
    <row r="8" spans="8:8" ht="31.2">
      <c r="A8" s="374">
        <v>2.00423033E9</v>
      </c>
      <c r="B8" s="375" t="s">
        <v>19</v>
      </c>
      <c r="C8" s="376"/>
      <c r="D8" s="376"/>
      <c r="E8" s="382" t="s">
        <v>337</v>
      </c>
      <c r="F8" s="377" t="s">
        <v>336</v>
      </c>
      <c r="G8" s="378"/>
      <c r="H8" s="378" t="s">
        <v>335</v>
      </c>
      <c r="I8" s="378"/>
      <c r="J8" s="378"/>
      <c r="K8" s="378">
        <v>4.0</v>
      </c>
      <c r="L8" s="378">
        <v>16.0</v>
      </c>
      <c r="M8" s="378"/>
      <c r="N8" s="378">
        <v>3.0</v>
      </c>
      <c r="O8" s="378">
        <v>23.0</v>
      </c>
    </row>
    <row r="9" spans="8:8" s="371" ht="78.0" customFormat="1">
      <c r="A9" s="374">
        <v>2.006230337E9</v>
      </c>
      <c r="B9" s="383" t="s">
        <v>20</v>
      </c>
      <c r="C9" s="384"/>
      <c r="D9" s="384"/>
      <c r="E9" s="382" t="s">
        <v>338</v>
      </c>
      <c r="F9" s="377" t="s">
        <v>339</v>
      </c>
      <c r="G9" s="383"/>
      <c r="H9" s="383" t="s">
        <v>340</v>
      </c>
      <c r="I9" s="383"/>
      <c r="J9" s="383"/>
      <c r="K9" s="383">
        <v>4.0</v>
      </c>
      <c r="L9" s="383">
        <v>8.0</v>
      </c>
      <c r="M9" s="383"/>
      <c r="N9" s="383">
        <v>62.0</v>
      </c>
      <c r="O9" s="385">
        <v>74.0</v>
      </c>
    </row>
    <row r="10" spans="8:8" s="386" ht="31.2" customFormat="1">
      <c r="A10" s="374">
        <v>2.004230338E9</v>
      </c>
      <c r="B10" s="64" t="s">
        <v>21</v>
      </c>
      <c r="C10" s="387"/>
      <c r="D10" s="387"/>
      <c r="E10" s="388"/>
      <c r="F10" s="377" t="s">
        <v>336</v>
      </c>
      <c r="G10" s="389"/>
      <c r="H10" s="390" t="s">
        <v>335</v>
      </c>
      <c r="I10" s="391"/>
      <c r="J10" s="391"/>
      <c r="K10" s="391"/>
      <c r="L10" s="391">
        <v>16.0</v>
      </c>
      <c r="M10" s="391"/>
      <c r="N10" s="392">
        <v>3.0</v>
      </c>
      <c r="O10" s="393">
        <v>19.0</v>
      </c>
    </row>
    <row r="11" spans="8:8" ht="31.2">
      <c r="A11" s="374">
        <v>1.995230339E9</v>
      </c>
      <c r="B11" s="375" t="s">
        <v>22</v>
      </c>
      <c r="C11" s="394"/>
      <c r="D11" s="395"/>
      <c r="E11" s="396"/>
      <c r="F11" s="377" t="s">
        <v>341</v>
      </c>
      <c r="G11" s="397"/>
      <c r="H11" s="398" t="s">
        <v>333</v>
      </c>
      <c r="I11" s="43"/>
      <c r="J11" s="43"/>
      <c r="K11" s="397"/>
      <c r="L11" s="397">
        <v>8.0</v>
      </c>
      <c r="M11" s="43"/>
      <c r="N11" s="399">
        <v>2.0</v>
      </c>
      <c r="O11" s="397">
        <v>10.0</v>
      </c>
    </row>
    <row r="12" spans="8:8" ht="31.2">
      <c r="A12" s="374">
        <v>2.012230343E9</v>
      </c>
      <c r="B12" s="375" t="s">
        <v>25</v>
      </c>
      <c r="C12" s="394"/>
      <c r="D12" s="395"/>
      <c r="E12" s="396"/>
      <c r="F12" s="377" t="s">
        <v>332</v>
      </c>
      <c r="G12" s="397"/>
      <c r="H12" s="398" t="s">
        <v>335</v>
      </c>
      <c r="I12" s="43"/>
      <c r="J12" s="43"/>
      <c r="K12" s="397"/>
      <c r="L12" s="397">
        <v>12.0</v>
      </c>
      <c r="M12" s="43"/>
      <c r="N12" s="399">
        <v>3.0</v>
      </c>
      <c r="O12" s="397">
        <v>15.0</v>
      </c>
    </row>
    <row r="13" spans="8:8" ht="109.2">
      <c r="A13" s="374">
        <v>2.021350605E9</v>
      </c>
      <c r="B13" s="375" t="s">
        <v>28</v>
      </c>
      <c r="C13" s="394"/>
      <c r="D13" s="395"/>
      <c r="E13" s="382" t="s">
        <v>342</v>
      </c>
      <c r="F13" s="377" t="s">
        <v>343</v>
      </c>
      <c r="G13" s="400" t="s">
        <v>344</v>
      </c>
      <c r="H13" s="398" t="s">
        <v>335</v>
      </c>
      <c r="I13" s="43"/>
      <c r="J13" s="43"/>
      <c r="K13" s="397">
        <v>4.0</v>
      </c>
      <c r="L13" s="397">
        <v>9.5</v>
      </c>
      <c r="M13" s="397">
        <v>1.0</v>
      </c>
      <c r="N13" s="399">
        <v>3.0</v>
      </c>
      <c r="O13" s="397">
        <v>17.5</v>
      </c>
    </row>
    <row r="14" spans="8:8" ht="62.4">
      <c r="A14" s="374">
        <v>2.022350664E9</v>
      </c>
      <c r="B14" s="375" t="s">
        <v>29</v>
      </c>
      <c r="C14" s="394"/>
      <c r="D14" s="395"/>
      <c r="E14" s="396"/>
      <c r="F14" s="401" t="s">
        <v>345</v>
      </c>
      <c r="G14" s="397"/>
      <c r="H14" s="398" t="s">
        <v>335</v>
      </c>
      <c r="I14" s="43"/>
      <c r="J14" s="43"/>
      <c r="K14" s="397"/>
      <c r="L14" s="397">
        <v>10.5</v>
      </c>
      <c r="M14" s="43"/>
      <c r="N14" s="399">
        <v>3.0</v>
      </c>
      <c r="O14" s="397">
        <v>13.5</v>
      </c>
    </row>
    <row r="15" spans="8:8" ht="46.8">
      <c r="A15" s="374">
        <v>2.022350665E9</v>
      </c>
      <c r="B15" s="375" t="s">
        <v>30</v>
      </c>
      <c r="C15" s="394"/>
      <c r="D15" s="395"/>
      <c r="E15" s="396"/>
      <c r="F15" s="401" t="s">
        <v>346</v>
      </c>
      <c r="G15" s="397"/>
      <c r="H15" s="398" t="s">
        <v>335</v>
      </c>
      <c r="I15" s="43"/>
      <c r="J15" s="43"/>
      <c r="K15" s="397"/>
      <c r="L15" s="397">
        <v>10.0</v>
      </c>
      <c r="M15" s="43"/>
      <c r="N15" s="399">
        <v>3.0</v>
      </c>
      <c r="O15" s="397">
        <v>13.0</v>
      </c>
    </row>
    <row r="16" spans="8:8" ht="46.8">
      <c r="A16" s="374">
        <v>2.023350698E9</v>
      </c>
      <c r="B16" s="375" t="s">
        <v>32</v>
      </c>
      <c r="C16" s="394"/>
      <c r="D16" s="395"/>
      <c r="E16" s="401" t="s">
        <v>347</v>
      </c>
      <c r="F16" s="401" t="s">
        <v>348</v>
      </c>
      <c r="G16" s="397"/>
      <c r="H16" s="398" t="s">
        <v>333</v>
      </c>
      <c r="I16" s="43"/>
      <c r="J16" s="43"/>
      <c r="K16" s="397">
        <v>4.0</v>
      </c>
      <c r="L16" s="397">
        <v>6.0</v>
      </c>
      <c r="M16" s="43"/>
      <c r="N16" s="399">
        <v>2.0</v>
      </c>
      <c r="O16" s="397">
        <v>12.0</v>
      </c>
    </row>
    <row r="17" spans="8:8" ht="62.4">
      <c r="A17" s="374">
        <v>2.00723034E9</v>
      </c>
      <c r="B17" s="375" t="s">
        <v>33</v>
      </c>
      <c r="C17" s="394"/>
      <c r="D17" s="395"/>
      <c r="E17" s="401" t="s">
        <v>349</v>
      </c>
      <c r="F17" s="401" t="s">
        <v>350</v>
      </c>
      <c r="G17" s="397"/>
      <c r="H17" s="398" t="s">
        <v>335</v>
      </c>
      <c r="I17" s="43"/>
      <c r="J17" s="43"/>
      <c r="K17" s="397">
        <v>4.0</v>
      </c>
      <c r="L17" s="397">
        <v>16.5</v>
      </c>
      <c r="M17" s="43"/>
      <c r="N17" s="399">
        <v>3.0</v>
      </c>
      <c r="O17" s="397">
        <v>23.5</v>
      </c>
    </row>
    <row r="18" spans="8:8" ht="31.2">
      <c r="A18" s="402">
        <v>2.019110514E9</v>
      </c>
      <c r="B18" s="403" t="s">
        <v>34</v>
      </c>
      <c r="C18" s="404"/>
      <c r="D18" s="405"/>
      <c r="E18" s="406"/>
      <c r="F18" s="407" t="s">
        <v>351</v>
      </c>
      <c r="G18" s="408"/>
      <c r="H18" s="398" t="s">
        <v>335</v>
      </c>
      <c r="I18" s="408"/>
      <c r="J18" s="408"/>
      <c r="K18" s="408"/>
      <c r="L18" s="409">
        <v>18.0</v>
      </c>
      <c r="M18" s="408"/>
      <c r="N18" s="410">
        <v>3.0</v>
      </c>
      <c r="O18" s="409">
        <v>21.0</v>
      </c>
    </row>
    <row r="19" spans="8:8" ht="46.8">
      <c r="A19" s="411">
        <v>1.992230348E9</v>
      </c>
      <c r="B19" s="411" t="s">
        <v>35</v>
      </c>
      <c r="C19" s="411"/>
      <c r="D19" s="411"/>
      <c r="E19" s="412" t="s">
        <v>352</v>
      </c>
      <c r="F19" s="401" t="s">
        <v>353</v>
      </c>
      <c r="G19" s="413" t="s">
        <v>354</v>
      </c>
      <c r="H19" s="398" t="s">
        <v>333</v>
      </c>
      <c r="I19" s="411"/>
      <c r="J19" s="411"/>
      <c r="K19" s="411">
        <v>4.0</v>
      </c>
      <c r="L19" s="411">
        <v>10.0</v>
      </c>
      <c r="M19" s="411">
        <v>1.0</v>
      </c>
      <c r="N19" s="411">
        <v>2.0</v>
      </c>
      <c r="O19" s="411">
        <v>17.0</v>
      </c>
    </row>
    <row r="20" spans="8:8" ht="140.4">
      <c r="A20" s="411">
        <v>2.022360661E9</v>
      </c>
      <c r="B20" s="411" t="s">
        <v>36</v>
      </c>
      <c r="C20" s="413"/>
      <c r="D20" s="413"/>
      <c r="E20" s="413" t="s">
        <v>355</v>
      </c>
      <c r="F20" s="401" t="s">
        <v>356</v>
      </c>
      <c r="G20" s="411"/>
      <c r="H20" s="398" t="s">
        <v>333</v>
      </c>
      <c r="I20" s="411"/>
      <c r="J20" s="411"/>
      <c r="K20" s="411">
        <v>10.0</v>
      </c>
      <c r="L20" s="411">
        <v>11.0</v>
      </c>
      <c r="M20" s="411"/>
      <c r="N20" s="411">
        <v>2.0</v>
      </c>
      <c r="O20" s="411">
        <v>23.0</v>
      </c>
    </row>
    <row r="21" spans="8:8" ht="78.0">
      <c r="A21" s="411">
        <v>2.021350603E9</v>
      </c>
      <c r="B21" s="411" t="s">
        <v>38</v>
      </c>
      <c r="C21" s="411"/>
      <c r="D21" s="411"/>
      <c r="E21" s="413" t="s">
        <v>357</v>
      </c>
      <c r="F21" s="401" t="s">
        <v>358</v>
      </c>
      <c r="G21" s="411"/>
      <c r="H21" s="398" t="s">
        <v>359</v>
      </c>
      <c r="I21" s="411"/>
      <c r="J21" s="411"/>
      <c r="K21" s="411">
        <v>8.0</v>
      </c>
      <c r="L21" s="411">
        <v>20.5</v>
      </c>
      <c r="M21" s="411"/>
      <c r="N21" s="411">
        <v>4.0</v>
      </c>
      <c r="O21" s="411">
        <v>32.5</v>
      </c>
    </row>
    <row r="22" spans="8:8" ht="62.4">
      <c r="A22" s="411">
        <v>2.023350696E9</v>
      </c>
      <c r="B22" s="411" t="s">
        <v>37</v>
      </c>
      <c r="C22" s="411"/>
      <c r="D22" s="411"/>
      <c r="E22" s="413" t="s">
        <v>360</v>
      </c>
      <c r="F22" s="401" t="s">
        <v>361</v>
      </c>
      <c r="G22" s="413" t="s">
        <v>354</v>
      </c>
      <c r="H22" s="398" t="s">
        <v>359</v>
      </c>
      <c r="I22" s="411"/>
      <c r="J22" s="411"/>
      <c r="K22" s="411">
        <v>4.0</v>
      </c>
      <c r="L22" s="411">
        <v>8.5</v>
      </c>
      <c r="M22" s="411">
        <v>1.0</v>
      </c>
      <c r="N22" s="411">
        <v>4.0</v>
      </c>
      <c r="O22" s="411">
        <v>17.5</v>
      </c>
    </row>
    <row r="23" spans="8:8" ht="78.0">
      <c r="A23" s="411">
        <v>2.022350662E9</v>
      </c>
      <c r="B23" s="411" t="s">
        <v>39</v>
      </c>
      <c r="C23" s="411"/>
      <c r="D23" s="411"/>
      <c r="E23" s="413" t="s">
        <v>362</v>
      </c>
      <c r="F23" s="413" t="s">
        <v>363</v>
      </c>
      <c r="G23" s="411"/>
      <c r="H23" s="398" t="s">
        <v>335</v>
      </c>
      <c r="I23" s="411"/>
      <c r="J23" s="411"/>
      <c r="K23" s="411">
        <v>4.0</v>
      </c>
      <c r="L23" s="411">
        <v>14.5</v>
      </c>
      <c r="M23" s="411"/>
      <c r="N23" s="411">
        <v>3.0</v>
      </c>
      <c r="O23" s="411">
        <v>21.5</v>
      </c>
    </row>
    <row r="24" spans="8:8" ht="31.2">
      <c r="A24" s="414">
        <v>2.002230331E9</v>
      </c>
      <c r="B24" s="411" t="s">
        <v>42</v>
      </c>
      <c r="C24" s="414"/>
      <c r="D24" s="414"/>
      <c r="E24" s="412" t="s">
        <v>364</v>
      </c>
      <c r="F24" s="411" t="s">
        <v>365</v>
      </c>
      <c r="G24" s="411" t="s">
        <v>366</v>
      </c>
      <c r="H24" s="398" t="s">
        <v>333</v>
      </c>
      <c r="I24" s="414"/>
      <c r="J24" s="414"/>
      <c r="K24" s="411">
        <v>4.0</v>
      </c>
      <c r="L24" s="411">
        <v>4.0</v>
      </c>
      <c r="M24" s="411">
        <v>2.0</v>
      </c>
      <c r="N24" s="411">
        <v>2.0</v>
      </c>
      <c r="O24" s="411">
        <v>12.0</v>
      </c>
    </row>
    <row r="25" spans="8:8" ht="62.4">
      <c r="A25" s="414">
        <v>2.019230507E9</v>
      </c>
      <c r="B25" s="411" t="s">
        <v>43</v>
      </c>
      <c r="C25" s="414"/>
      <c r="D25" s="414"/>
      <c r="E25" s="412" t="s">
        <v>367</v>
      </c>
      <c r="F25" s="411" t="s">
        <v>365</v>
      </c>
      <c r="G25" s="411" t="s">
        <v>366</v>
      </c>
      <c r="H25" s="398" t="s">
        <v>333</v>
      </c>
      <c r="I25" s="414"/>
      <c r="J25" s="414"/>
      <c r="K25" s="411">
        <v>8.0</v>
      </c>
      <c r="L25" s="411">
        <v>4.0</v>
      </c>
      <c r="M25" s="411">
        <v>2.0</v>
      </c>
      <c r="N25" s="411">
        <v>2.0</v>
      </c>
      <c r="O25" s="411">
        <v>16.0</v>
      </c>
    </row>
    <row r="26" spans="8:8" ht="31.2">
      <c r="A26" s="414">
        <v>2.020230555E9</v>
      </c>
      <c r="B26" s="411" t="s">
        <v>45</v>
      </c>
      <c r="C26" s="414"/>
      <c r="D26" s="414"/>
      <c r="E26" s="412" t="s">
        <v>364</v>
      </c>
      <c r="F26" s="411" t="s">
        <v>365</v>
      </c>
      <c r="G26" s="411" t="s">
        <v>366</v>
      </c>
      <c r="H26" s="398" t="s">
        <v>333</v>
      </c>
      <c r="I26" s="414"/>
      <c r="J26" s="414"/>
      <c r="K26" s="411">
        <v>4.0</v>
      </c>
      <c r="L26" s="411">
        <v>4.0</v>
      </c>
      <c r="M26" s="411">
        <v>2.0</v>
      </c>
      <c r="N26" s="411">
        <v>2.0</v>
      </c>
      <c r="O26" s="411">
        <v>12.0</v>
      </c>
    </row>
    <row r="27" spans="8:8" ht="31.2">
      <c r="A27" s="414">
        <v>2.021350604E9</v>
      </c>
      <c r="B27" s="411" t="s">
        <v>46</v>
      </c>
      <c r="C27" s="414"/>
      <c r="D27" s="414"/>
      <c r="E27" s="412" t="s">
        <v>364</v>
      </c>
      <c r="F27" s="411" t="s">
        <v>365</v>
      </c>
      <c r="G27" s="411" t="s">
        <v>366</v>
      </c>
      <c r="H27" s="398" t="s">
        <v>333</v>
      </c>
      <c r="I27" s="414"/>
      <c r="J27" s="414"/>
      <c r="K27" s="411">
        <v>4.0</v>
      </c>
      <c r="L27" s="411">
        <v>4.0</v>
      </c>
      <c r="M27" s="411">
        <v>2.0</v>
      </c>
      <c r="N27" s="411">
        <v>2.0</v>
      </c>
      <c r="O27" s="411">
        <v>12.0</v>
      </c>
    </row>
    <row r="28" spans="8:8" ht="31.2">
      <c r="A28" s="414">
        <v>2.023350697E9</v>
      </c>
      <c r="B28" s="411" t="s">
        <v>48</v>
      </c>
      <c r="C28" s="414"/>
      <c r="D28" s="414"/>
      <c r="E28" s="412" t="s">
        <v>364</v>
      </c>
      <c r="F28" s="411" t="s">
        <v>365</v>
      </c>
      <c r="G28" s="411" t="s">
        <v>366</v>
      </c>
      <c r="H28" s="398" t="s">
        <v>333</v>
      </c>
      <c r="I28" s="414"/>
      <c r="J28" s="414"/>
      <c r="K28" s="411">
        <v>4.0</v>
      </c>
      <c r="L28" s="411">
        <v>4.0</v>
      </c>
      <c r="M28" s="411">
        <v>2.0</v>
      </c>
      <c r="N28" s="411">
        <v>2.0</v>
      </c>
      <c r="O28" s="411">
        <v>12.0</v>
      </c>
    </row>
    <row r="29" spans="8:8" ht="31.2">
      <c r="A29" s="414">
        <v>2.022350663E9</v>
      </c>
      <c r="B29" s="411" t="s">
        <v>47</v>
      </c>
      <c r="C29" s="414"/>
      <c r="D29" s="414"/>
      <c r="E29" s="412" t="s">
        <v>368</v>
      </c>
      <c r="F29" s="411" t="s">
        <v>369</v>
      </c>
      <c r="G29" s="411" t="s">
        <v>366</v>
      </c>
      <c r="H29" s="398" t="s">
        <v>335</v>
      </c>
      <c r="I29" s="414"/>
      <c r="J29" s="414"/>
      <c r="K29" s="411">
        <v>4.0</v>
      </c>
      <c r="L29" s="411">
        <v>6.0</v>
      </c>
      <c r="M29" s="411">
        <v>2.0</v>
      </c>
      <c r="N29" s="411">
        <v>3.0</v>
      </c>
      <c r="O29" s="411">
        <v>15.0</v>
      </c>
    </row>
    <row r="30" spans="8:8" ht="31.2">
      <c r="A30" s="414">
        <v>2.020230554E9</v>
      </c>
      <c r="B30" s="411" t="s">
        <v>44</v>
      </c>
      <c r="C30" s="414"/>
      <c r="D30" s="414"/>
      <c r="E30" s="412" t="s">
        <v>368</v>
      </c>
      <c r="F30" s="411" t="s">
        <v>365</v>
      </c>
      <c r="G30" s="411" t="s">
        <v>370</v>
      </c>
      <c r="H30" s="398" t="s">
        <v>333</v>
      </c>
      <c r="I30" s="414"/>
      <c r="J30" s="414"/>
      <c r="K30" s="411">
        <v>4.0</v>
      </c>
      <c r="L30" s="411">
        <v>4.0</v>
      </c>
      <c r="M30" s="411">
        <v>1.0</v>
      </c>
      <c r="N30" s="411">
        <v>2.0</v>
      </c>
      <c r="O30" s="411">
        <v>11.0</v>
      </c>
    </row>
  </sheetData>
  <mergeCells count="7">
    <mergeCell ref="A1:O1"/>
    <mergeCell ref="A2:B2"/>
    <mergeCell ref="L2:N2"/>
    <mergeCell ref="C3:H3"/>
    <mergeCell ref="I3:O3"/>
    <mergeCell ref="A3:A4"/>
    <mergeCell ref="B3:B4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Company>fy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暁☆暁</cp:lastModifiedBy>
  <dcterms:created xsi:type="dcterms:W3CDTF">2011-06-22T07:16:00Z</dcterms:created>
  <dcterms:modified xsi:type="dcterms:W3CDTF">2025-12-31T02:00:52Z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DCF87A401FE74C4EBA508243B829ACD7_13</vt:lpwstr>
  </property>
</Properties>
</file>