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vmlDrawing3.vml" ContentType="application/vnd.openxmlformats-officedocument.vmlDrawing"/>
  <Override PartName="/xl/comments3.xml" ContentType="application/vnd.openxmlformats-officedocument.spreadsheetml.comments+xml"/>
  <Override PartName="/xl/worksheets/sheet4.xml" ContentType="application/vnd.openxmlformats-officedocument.spreadsheetml.worksheet+xml"/>
  <Override PartName="/xl/drawings/vmlDrawing4.vml" ContentType="application/vnd.openxmlformats-officedocument.vmlDrawing"/>
  <Override PartName="/xl/comments4.xml" ContentType="application/vnd.openxmlformats-officedocument.spreadsheetml.comments+xml"/>
  <Override PartName="/xl/worksheets/sheet5.xml" ContentType="application/vnd.openxmlformats-officedocument.spreadsheetml.worksheet+xml"/>
  <Override PartName="/xl/drawings/vmlDrawing5.vml" ContentType="application/vnd.openxmlformats-officedocument.vmlDrawing"/>
  <Override PartName="/xl/comments5.xml" ContentType="application/vnd.openxmlformats-officedocument.spreadsheetml.comments+xml"/>
  <Override PartName="/xl/worksheets/sheet6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3040" windowHeight="9180" activeTab="3" tabRatio="660"/>
  </bookViews>
  <sheets>
    <sheet name="教师工作量汇总表" sheetId="6" r:id="rId2"/>
    <sheet name="Sheet1" sheetId="7" r:id="rId3" state="hidden"/>
    <sheet name="教学工作量2025上" sheetId="3" r:id="rId4"/>
    <sheet name="其他工作量2025上" sheetId="5" r:id="rId5"/>
    <sheet name="教学工作量2025下 " sheetId="10" r:id="rId6"/>
    <sheet name="其他工作量2025下" sheetId="9" r:id="rId7"/>
  </sheets>
  <externalReferences>
    <externalReference r:id="rId1"/>
  </externalReferences>
  <definedNames>
    <definedName name="_xlnm.Print_Titles" localSheetId="0">教师工作量汇总表!$4:$5</definedName>
    <definedName name="_xlnm.Print_Titles" localSheetId="2">教学工作量2025上!$4:$5</definedName>
    <definedName name="_xlnm.Print_Titles" localSheetId="3">其他工作量2025上!$4:$5</definedName>
    <definedName name="_xlnm.Print_Titles" localSheetId="4">'教学工作量2025下 '!$4:$5</definedName>
  </definedNames>
  <calcPr calcId="191029"/>
</workbook>
</file>

<file path=xl/comments3.xml><?xml version="1.0" encoding="utf-8"?>
<comments xmlns="http://schemas.openxmlformats.org/spreadsheetml/2006/main">
  <authors>
    <author>Windows 用户</author>
  </authors>
  <commentList>
    <comment ref="U4" authorId="0">
      <text>
        <r>
          <rPr>
            <b/>
            <sz val="9"/>
            <color indexed="9"/>
            <rFont val="宋体"/>
            <charset val="134"/>
          </rPr>
          <t xml:space="preserve">教学工作量=小计1+小计2</t>
        </r>
      </text>
    </comment>
    <comment ref="J5" authorId="0">
      <text>
        <r>
          <rPr>
            <sz val="9"/>
            <rFont val="宋体"/>
            <charset val="134"/>
          </rPr>
          <t xml:space="preserve">当</t>
        </r>
        <r>
          <rPr>
            <sz val="9"/>
            <rFont val="Tahoma"/>
            <charset val="134"/>
          </rPr>
          <t xml:space="preserve">P</t>
        </r>
        <r>
          <rPr>
            <sz val="9"/>
            <rFont val="宋体"/>
            <charset val="134"/>
          </rPr>
          <t xml:space="preserve">≤</t>
        </r>
        <r>
          <rPr>
            <sz val="9"/>
            <rFont val="Tahoma"/>
            <charset val="134"/>
          </rPr>
          <t xml:space="preserve">45</t>
        </r>
        <r>
          <rPr>
            <sz val="9"/>
            <rFont val="宋体"/>
            <charset val="134"/>
          </rPr>
          <t xml:space="preserve">时，</t>
        </r>
        <r>
          <rPr>
            <sz val="9"/>
            <rFont val="Tahoma"/>
            <charset val="134"/>
          </rPr>
          <t xml:space="preserve">       K1=1</t>
        </r>
        <r>
          <rPr>
            <sz val="9"/>
            <rFont val="宋体"/>
            <charset val="134"/>
          </rPr>
          <t xml:space="preserve">；</t>
        </r>
        <r>
          <rPr>
            <sz val="9"/>
            <rFont val="Tahoma"/>
            <charset val="134"/>
          </rPr>
          <t xml:space="preserve">(P</t>
        </r>
        <r>
          <rPr>
            <sz val="9"/>
            <rFont val="宋体"/>
            <charset val="134"/>
          </rPr>
          <t xml:space="preserve">为学生人数</t>
        </r>
        <r>
          <rPr>
            <sz val="9"/>
            <rFont val="Tahoma"/>
            <charset val="134"/>
          </rPr>
          <t xml:space="preserve">)
</t>
        </r>
        <r>
          <rPr>
            <sz val="9"/>
            <rFont val="宋体"/>
            <charset val="134"/>
          </rPr>
          <t xml:space="preserve">当</t>
        </r>
        <r>
          <rPr>
            <sz val="9"/>
            <rFont val="Tahoma"/>
            <charset val="134"/>
          </rPr>
          <t xml:space="preserve">45</t>
        </r>
        <r>
          <rPr>
            <sz val="9"/>
            <rFont val="宋体"/>
            <charset val="134"/>
          </rPr>
          <t xml:space="preserve">＜</t>
        </r>
        <r>
          <rPr>
            <sz val="9"/>
            <rFont val="Tahoma"/>
            <charset val="134"/>
          </rPr>
          <t xml:space="preserve">P</t>
        </r>
        <r>
          <rPr>
            <sz val="9"/>
            <rFont val="宋体"/>
            <charset val="134"/>
          </rPr>
          <t xml:space="preserve">＜</t>
        </r>
        <r>
          <rPr>
            <sz val="9"/>
            <rFont val="Tahoma"/>
            <charset val="134"/>
          </rPr>
          <t xml:space="preserve">90</t>
        </r>
        <r>
          <rPr>
            <sz val="9"/>
            <rFont val="宋体"/>
            <charset val="134"/>
          </rPr>
          <t xml:space="preserve">时，</t>
        </r>
        <r>
          <rPr>
            <sz val="9"/>
            <rFont val="Tahoma"/>
            <charset val="134"/>
          </rPr>
          <t xml:space="preserve">K1=1+0.5*(P/45-1) </t>
        </r>
        <r>
          <rPr>
            <sz val="9"/>
            <rFont val="宋体"/>
            <charset val="134"/>
          </rPr>
          <t xml:space="preserve">
当</t>
        </r>
        <r>
          <rPr>
            <sz val="9"/>
            <rFont val="Tahoma"/>
            <charset val="134"/>
          </rPr>
          <t xml:space="preserve">P</t>
        </r>
        <r>
          <rPr>
            <sz val="9"/>
            <rFont val="宋体"/>
            <charset val="134"/>
          </rPr>
          <t xml:space="preserve">≥</t>
        </r>
        <r>
          <rPr>
            <sz val="9"/>
            <rFont val="Tahoma"/>
            <charset val="134"/>
          </rPr>
          <t xml:space="preserve">90</t>
        </r>
        <r>
          <rPr>
            <sz val="9"/>
            <rFont val="宋体"/>
            <charset val="134"/>
          </rPr>
          <t xml:space="preserve">时，</t>
        </r>
        <r>
          <rPr>
            <sz val="9"/>
            <rFont val="Tahoma"/>
            <charset val="134"/>
          </rPr>
          <t xml:space="preserve">       K1=1.5+0.2*(P/45-2) </t>
        </r>
      </text>
    </comment>
    <comment ref="K5" authorId="0">
      <text>
        <r>
          <rPr>
            <sz val="9"/>
            <rFont val="宋体"/>
            <charset val="134"/>
          </rPr>
          <t xml:space="preserve">重复课：</t>
        </r>
        <r>
          <rPr>
            <sz val="9"/>
            <rFont val="Tahoma"/>
            <charset val="134"/>
          </rPr>
          <t xml:space="preserve">K2=0.8</t>
        </r>
        <r>
          <rPr>
            <sz val="9"/>
            <rFont val="宋体"/>
            <charset val="134"/>
          </rPr>
          <t xml:space="preserve">
普通课：</t>
        </r>
        <r>
          <rPr>
            <sz val="9"/>
            <rFont val="Tahoma"/>
            <charset val="134"/>
          </rPr>
          <t xml:space="preserve">K2=1.0
</t>
        </r>
      </text>
    </comment>
    <comment ref="L5" authorId="0">
      <text>
        <r>
          <rPr>
            <sz val="9"/>
            <rFont val="宋体"/>
            <charset val="134"/>
          </rPr>
          <t xml:space="preserve">工作量</t>
        </r>
        <r>
          <rPr>
            <sz val="9"/>
            <rFont val="Tahoma"/>
            <charset val="134"/>
          </rPr>
          <t xml:space="preserve">=</t>
        </r>
        <r>
          <rPr>
            <sz val="9"/>
            <rFont val="宋体"/>
            <charset val="134"/>
          </rPr>
          <t xml:space="preserve">实际课时</t>
        </r>
        <r>
          <rPr>
            <sz val="9"/>
            <rFont val="Tahoma"/>
            <charset val="134"/>
          </rPr>
          <t xml:space="preserve">*</t>
        </r>
        <r>
          <rPr>
            <sz val="9"/>
            <rFont val="宋体"/>
            <charset val="134"/>
          </rPr>
          <t xml:space="preserve">规模系数</t>
        </r>
        <r>
          <rPr>
            <sz val="9"/>
            <rFont val="Tahoma"/>
            <charset val="134"/>
          </rPr>
          <t xml:space="preserve">*</t>
        </r>
        <r>
          <rPr>
            <sz val="9"/>
            <rFont val="宋体"/>
            <charset val="134"/>
          </rPr>
          <t xml:space="preserve">课型系数</t>
        </r>
      </text>
    </comment>
    <comment ref="N5" authorId="0">
      <text>
        <r>
          <rPr>
            <sz val="9"/>
            <rFont val="宋体"/>
            <charset val="134"/>
          </rPr>
          <t xml:space="preserve">指共同指导同一的实践项目的教师人数。</t>
        </r>
      </text>
    </comment>
    <comment ref="O5" authorId="0">
      <text>
        <r>
          <rPr>
            <b/>
            <sz val="9"/>
            <color indexed="10"/>
            <rFont val="宋体"/>
            <charset val="134"/>
          </rPr>
          <t xml:space="preserve">类型1：</t>
        </r>
        <r>
          <rPr>
            <sz val="9"/>
            <rFont val="宋体"/>
            <charset val="134"/>
          </rPr>
          <t xml:space="preserve">指导校内阶段实训、课程设计
</t>
        </r>
        <r>
          <rPr>
            <b/>
            <sz val="9"/>
            <color indexed="10"/>
            <rFont val="宋体"/>
            <charset val="134"/>
          </rPr>
          <t xml:space="preserve">类型2：</t>
        </r>
        <r>
          <rPr>
            <sz val="9"/>
            <rFont val="宋体"/>
            <charset val="134"/>
          </rPr>
          <t xml:space="preserve">全程指导校外实践（含社会调查、写生、采风等）</t>
        </r>
        <r>
          <rPr>
            <sz val="9"/>
            <rFont val="Tahoma"/>
            <charset val="134"/>
          </rPr>
          <t xml:space="preserve">
</t>
        </r>
      </text>
    </comment>
    <comment ref="S5" authorId="0">
      <text>
        <r>
          <rPr>
            <sz val="9"/>
            <rFont val="宋体"/>
            <charset val="134"/>
          </rPr>
          <t xml:space="preserve">类型1：K3=24
类型2：K3=12*(1+P/45)</t>
        </r>
      </text>
    </comment>
    <comment ref="T5" authorId="0">
      <text>
        <r>
          <rPr>
            <sz val="9"/>
            <rFont val="宋体"/>
            <charset val="134"/>
          </rPr>
          <t xml:space="preserve">工作量=修正系数*周数/教师人数</t>
        </r>
      </text>
    </comment>
  </commentList>
</comments>
</file>

<file path=xl/comments4.xml><?xml version="1.0" encoding="utf-8"?>
<comments xmlns="http://schemas.openxmlformats.org/spreadsheetml/2006/main">
  <authors>
    <author>Windows 用户</author>
  </authors>
  <commentList>
    <comment ref="C4" authorId="0">
      <text>
        <r>
          <rPr>
            <sz val="9"/>
            <rFont val="宋体"/>
            <charset val="134"/>
          </rPr>
          <t xml:space="preserve">工作项目一般包括：指导毕业设计、毕业答辩、出卷、阅卷、监考等。其他项目按相关规定执行。</t>
        </r>
      </text>
    </comment>
    <comment ref="I4" authorId="0">
      <text>
        <r>
          <rPr>
            <sz val="9"/>
            <rFont val="宋体"/>
            <charset val="134"/>
          </rPr>
          <t xml:space="preserve">出试卷（</t>
        </r>
        <r>
          <rPr>
            <sz val="9"/>
            <rFont val="Tahoma"/>
            <charset val="134"/>
          </rPr>
          <t xml:space="preserve">AB</t>
        </r>
        <r>
          <rPr>
            <sz val="9"/>
            <rFont val="宋体"/>
            <charset val="134"/>
          </rPr>
          <t xml:space="preserve">卷）：</t>
        </r>
        <r>
          <rPr>
            <sz val="9"/>
            <rFont val="Tahoma"/>
            <charset val="134"/>
          </rPr>
          <t xml:space="preserve">2</t>
        </r>
        <r>
          <rPr>
            <sz val="9"/>
            <rFont val="宋体"/>
            <charset val="134"/>
          </rPr>
          <t xml:space="preserve">课时</t>
        </r>
        <r>
          <rPr>
            <sz val="9"/>
            <rFont val="Tahoma"/>
            <charset val="134"/>
          </rPr>
          <t xml:space="preserve">/</t>
        </r>
        <r>
          <rPr>
            <sz val="9"/>
            <rFont val="宋体"/>
            <charset val="134"/>
          </rPr>
          <t xml:space="preserve">套
阅卷：</t>
        </r>
        <r>
          <rPr>
            <sz val="9"/>
            <rFont val="Tahoma"/>
            <charset val="134"/>
          </rPr>
          <t xml:space="preserve">2</t>
        </r>
        <r>
          <rPr>
            <sz val="9"/>
            <rFont val="宋体"/>
            <charset val="134"/>
          </rPr>
          <t xml:space="preserve">课时</t>
        </r>
        <r>
          <rPr>
            <sz val="9"/>
            <rFont val="Tahoma"/>
            <charset val="134"/>
          </rPr>
          <t xml:space="preserve">/</t>
        </r>
        <r>
          <rPr>
            <sz val="9"/>
            <rFont val="宋体"/>
            <charset val="134"/>
          </rPr>
          <t xml:space="preserve">自然班
监考：</t>
        </r>
        <r>
          <rPr>
            <sz val="9"/>
            <rFont val="Tahoma"/>
            <charset val="134"/>
          </rPr>
          <t xml:space="preserve">1</t>
        </r>
        <r>
          <rPr>
            <sz val="9"/>
            <rFont val="宋体"/>
            <charset val="134"/>
          </rPr>
          <t xml:space="preserve">课时</t>
        </r>
        <r>
          <rPr>
            <sz val="9"/>
            <rFont val="Tahoma"/>
            <charset val="134"/>
          </rPr>
          <t xml:space="preserve">/</t>
        </r>
        <r>
          <rPr>
            <sz val="9"/>
            <rFont val="宋体"/>
            <charset val="134"/>
          </rPr>
          <t xml:space="preserve">场
指导毕业设计：</t>
        </r>
        <r>
          <rPr>
            <sz val="9"/>
            <rFont val="Tahoma"/>
            <charset val="134"/>
          </rPr>
          <t xml:space="preserve">6</t>
        </r>
        <r>
          <rPr>
            <sz val="9"/>
            <rFont val="宋体"/>
            <charset val="134"/>
          </rPr>
          <t xml:space="preserve">课时</t>
        </r>
        <r>
          <rPr>
            <sz val="9"/>
            <rFont val="Tahoma"/>
            <charset val="134"/>
          </rPr>
          <t xml:space="preserve">/</t>
        </r>
        <r>
          <rPr>
            <sz val="9"/>
            <rFont val="宋体"/>
            <charset val="134"/>
          </rPr>
          <t xml:space="preserve">生
毕业答辩：</t>
        </r>
        <r>
          <rPr>
            <sz val="9"/>
            <rFont val="Tahoma"/>
            <charset val="134"/>
          </rPr>
          <t xml:space="preserve">3</t>
        </r>
        <r>
          <rPr>
            <sz val="9"/>
            <rFont val="宋体"/>
            <charset val="134"/>
          </rPr>
          <t xml:space="preserve">课时</t>
        </r>
        <r>
          <rPr>
            <sz val="9"/>
            <rFont val="Tahoma"/>
            <charset val="134"/>
          </rPr>
          <t xml:space="preserve">/</t>
        </r>
        <r>
          <rPr>
            <sz val="9"/>
            <rFont val="宋体"/>
            <charset val="134"/>
          </rPr>
          <t xml:space="preserve">生</t>
        </r>
      </text>
    </comment>
  </commentList>
</comments>
</file>

<file path=xl/comments5.xml><?xml version="1.0" encoding="utf-8"?>
<comments xmlns="http://schemas.openxmlformats.org/spreadsheetml/2006/main">
  <authors>
    <author>Windows 用户</author>
  </authors>
  <commentList>
    <comment ref="U4" authorId="0">
      <text>
        <r>
          <rPr>
            <b/>
            <sz val="9"/>
            <color indexed="9"/>
            <rFont val="宋体"/>
            <charset val="134"/>
          </rPr>
          <t xml:space="preserve">教学工作量=小计1+小计2</t>
        </r>
      </text>
    </comment>
    <comment ref="J5" authorId="0">
      <text>
        <r>
          <rPr>
            <sz val="9"/>
            <rFont val="宋体"/>
            <charset val="134"/>
          </rPr>
          <t xml:space="preserve">当</t>
        </r>
        <r>
          <rPr>
            <sz val="9"/>
            <rFont val="Tahoma"/>
            <charset val="134"/>
          </rPr>
          <t xml:space="preserve">P</t>
        </r>
        <r>
          <rPr>
            <sz val="9"/>
            <rFont val="宋体"/>
            <charset val="134"/>
          </rPr>
          <t xml:space="preserve">≤</t>
        </r>
        <r>
          <rPr>
            <sz val="9"/>
            <rFont val="Tahoma"/>
            <charset val="134"/>
          </rPr>
          <t xml:space="preserve">45</t>
        </r>
        <r>
          <rPr>
            <sz val="9"/>
            <rFont val="宋体"/>
            <charset val="134"/>
          </rPr>
          <t xml:space="preserve">时，</t>
        </r>
        <r>
          <rPr>
            <sz val="9"/>
            <rFont val="Tahoma"/>
            <charset val="134"/>
          </rPr>
          <t xml:space="preserve">       K1=1</t>
        </r>
        <r>
          <rPr>
            <sz val="9"/>
            <rFont val="宋体"/>
            <charset val="134"/>
          </rPr>
          <t xml:space="preserve">；</t>
        </r>
        <r>
          <rPr>
            <sz val="9"/>
            <rFont val="Tahoma"/>
            <charset val="134"/>
          </rPr>
          <t xml:space="preserve">(P</t>
        </r>
        <r>
          <rPr>
            <sz val="9"/>
            <rFont val="宋体"/>
            <charset val="134"/>
          </rPr>
          <t xml:space="preserve">为学生人数</t>
        </r>
        <r>
          <rPr>
            <sz val="9"/>
            <rFont val="Tahoma"/>
            <charset val="134"/>
          </rPr>
          <t xml:space="preserve">)
</t>
        </r>
        <r>
          <rPr>
            <sz val="9"/>
            <rFont val="宋体"/>
            <charset val="134"/>
          </rPr>
          <t xml:space="preserve">当</t>
        </r>
        <r>
          <rPr>
            <sz val="9"/>
            <rFont val="Tahoma"/>
            <charset val="134"/>
          </rPr>
          <t xml:space="preserve">45</t>
        </r>
        <r>
          <rPr>
            <sz val="9"/>
            <rFont val="宋体"/>
            <charset val="134"/>
          </rPr>
          <t xml:space="preserve">＜</t>
        </r>
        <r>
          <rPr>
            <sz val="9"/>
            <rFont val="Tahoma"/>
            <charset val="134"/>
          </rPr>
          <t xml:space="preserve">P</t>
        </r>
        <r>
          <rPr>
            <sz val="9"/>
            <rFont val="宋体"/>
            <charset val="134"/>
          </rPr>
          <t xml:space="preserve">＜</t>
        </r>
        <r>
          <rPr>
            <sz val="9"/>
            <rFont val="Tahoma"/>
            <charset val="134"/>
          </rPr>
          <t xml:space="preserve">90</t>
        </r>
        <r>
          <rPr>
            <sz val="9"/>
            <rFont val="宋体"/>
            <charset val="134"/>
          </rPr>
          <t xml:space="preserve">时，</t>
        </r>
        <r>
          <rPr>
            <sz val="9"/>
            <rFont val="Tahoma"/>
            <charset val="134"/>
          </rPr>
          <t xml:space="preserve">K1=1+0.5*(P/45-1) </t>
        </r>
        <r>
          <rPr>
            <sz val="9"/>
            <rFont val="宋体"/>
            <charset val="134"/>
          </rPr>
          <t xml:space="preserve">
当</t>
        </r>
        <r>
          <rPr>
            <sz val="9"/>
            <rFont val="Tahoma"/>
            <charset val="134"/>
          </rPr>
          <t xml:space="preserve">P</t>
        </r>
        <r>
          <rPr>
            <sz val="9"/>
            <rFont val="宋体"/>
            <charset val="134"/>
          </rPr>
          <t xml:space="preserve">≥</t>
        </r>
        <r>
          <rPr>
            <sz val="9"/>
            <rFont val="Tahoma"/>
            <charset val="134"/>
          </rPr>
          <t xml:space="preserve">90</t>
        </r>
        <r>
          <rPr>
            <sz val="9"/>
            <rFont val="宋体"/>
            <charset val="134"/>
          </rPr>
          <t xml:space="preserve">时，</t>
        </r>
        <r>
          <rPr>
            <sz val="9"/>
            <rFont val="Tahoma"/>
            <charset val="134"/>
          </rPr>
          <t xml:space="preserve">       K1=1.5+0.2*(P/45-2) </t>
        </r>
      </text>
    </comment>
    <comment ref="K5" authorId="0">
      <text>
        <r>
          <rPr>
            <sz val="9"/>
            <rFont val="宋体"/>
            <charset val="134"/>
          </rPr>
          <t xml:space="preserve">重复课：</t>
        </r>
        <r>
          <rPr>
            <sz val="9"/>
            <rFont val="Tahoma"/>
            <charset val="134"/>
          </rPr>
          <t xml:space="preserve">K2=0.8</t>
        </r>
        <r>
          <rPr>
            <sz val="9"/>
            <rFont val="宋体"/>
            <charset val="134"/>
          </rPr>
          <t xml:space="preserve">
普通课：</t>
        </r>
        <r>
          <rPr>
            <sz val="9"/>
            <rFont val="Tahoma"/>
            <charset val="134"/>
          </rPr>
          <t xml:space="preserve">K2=1.0
</t>
        </r>
      </text>
    </comment>
    <comment ref="L5" authorId="0">
      <text>
        <r>
          <rPr>
            <sz val="9"/>
            <rFont val="宋体"/>
            <charset val="134"/>
          </rPr>
          <t xml:space="preserve">工作量</t>
        </r>
        <r>
          <rPr>
            <sz val="9"/>
            <rFont val="Tahoma"/>
            <charset val="134"/>
          </rPr>
          <t xml:space="preserve">=</t>
        </r>
        <r>
          <rPr>
            <sz val="9"/>
            <rFont val="宋体"/>
            <charset val="134"/>
          </rPr>
          <t xml:space="preserve">实际课时</t>
        </r>
        <r>
          <rPr>
            <sz val="9"/>
            <rFont val="Tahoma"/>
            <charset val="134"/>
          </rPr>
          <t xml:space="preserve">*</t>
        </r>
        <r>
          <rPr>
            <sz val="9"/>
            <rFont val="宋体"/>
            <charset val="134"/>
          </rPr>
          <t xml:space="preserve">规模系数</t>
        </r>
        <r>
          <rPr>
            <sz val="9"/>
            <rFont val="Tahoma"/>
            <charset val="134"/>
          </rPr>
          <t xml:space="preserve">*</t>
        </r>
        <r>
          <rPr>
            <sz val="9"/>
            <rFont val="宋体"/>
            <charset val="134"/>
          </rPr>
          <t xml:space="preserve">课型系数</t>
        </r>
      </text>
    </comment>
    <comment ref="N5" authorId="0">
      <text>
        <r>
          <rPr>
            <sz val="9"/>
            <rFont val="宋体"/>
            <charset val="134"/>
          </rPr>
          <t xml:space="preserve">指共同指导同一的实践项目的教师人数。</t>
        </r>
      </text>
    </comment>
    <comment ref="O5" authorId="0">
      <text>
        <r>
          <rPr>
            <b/>
            <sz val="9"/>
            <color indexed="10"/>
            <rFont val="宋体"/>
            <charset val="134"/>
          </rPr>
          <t xml:space="preserve">类型1：</t>
        </r>
        <r>
          <rPr>
            <sz val="9"/>
            <rFont val="宋体"/>
            <charset val="134"/>
          </rPr>
          <t xml:space="preserve">指导校内阶段实训、课程设计
</t>
        </r>
        <r>
          <rPr>
            <b/>
            <sz val="9"/>
            <color indexed="10"/>
            <rFont val="宋体"/>
            <charset val="134"/>
          </rPr>
          <t xml:space="preserve">类型2：</t>
        </r>
        <r>
          <rPr>
            <sz val="9"/>
            <rFont val="宋体"/>
            <charset val="134"/>
          </rPr>
          <t xml:space="preserve">全程指导校外实践（含社会调查、写生、采风等）</t>
        </r>
        <r>
          <rPr>
            <sz val="9"/>
            <rFont val="Tahoma"/>
            <charset val="134"/>
          </rPr>
          <t xml:space="preserve">
</t>
        </r>
      </text>
    </comment>
    <comment ref="S5" authorId="0">
      <text>
        <r>
          <rPr>
            <sz val="9"/>
            <rFont val="宋体"/>
            <charset val="134"/>
          </rPr>
          <t xml:space="preserve">类型1：K3=24
类型2：K3=12*(1+P/45)</t>
        </r>
      </text>
    </comment>
    <comment ref="T5" authorId="0">
      <text>
        <r>
          <rPr>
            <sz val="9"/>
            <rFont val="宋体"/>
            <charset val="134"/>
          </rPr>
          <t xml:space="preserve">工作量=修正系数*周数/教师人数</t>
        </r>
      </text>
    </comment>
  </commentList>
</comments>
</file>

<file path=xl/sharedStrings.xml><?xml version="1.0" encoding="utf-8"?>
<sst xmlns="http://schemas.openxmlformats.org/spreadsheetml/2006/main" uniqueCount="129" count="129">
  <si>
    <r>
      <t xml:space="preserve">盐城工业职业技术学院
2026年度 </t>
    </r>
    <r>
      <rPr>
        <b/>
        <charset val="134"/>
        <sz val="16"/>
        <rFont val="黑体"/>
      </rPr>
      <t>外聘</t>
    </r>
    <r>
      <rPr>
        <b/>
        <charset val="134"/>
        <sz val="16"/>
        <color rgb="FF000000"/>
        <rFont val="黑体"/>
      </rPr>
      <t>教师工作量汇总表</t>
    </r>
  </si>
  <si>
    <t>院（系、中心）：公共基础部   填表人：魏晓晓     填表日期：2026年6月10日</t>
  </si>
  <si>
    <t>此表用于教师工作量汇总统计。请依据“教学工作量”和“其他工作量”2张分表统计，一律采用公式计算。</t>
  </si>
  <si>
    <t>工号</t>
  </si>
  <si>
    <t>姓名</t>
  </si>
  <si>
    <t>2025-2026-2</t>
  </si>
  <si>
    <t>2026-2027-1</t>
  </si>
  <si>
    <t>小计</t>
  </si>
  <si>
    <t>总计</t>
  </si>
  <si>
    <t>备注</t>
  </si>
  <si>
    <t>教学
工作量</t>
  </si>
  <si>
    <t>其他
工作量</t>
  </si>
  <si>
    <t>0000274</t>
  </si>
  <si>
    <t>刘步花</t>
  </si>
  <si>
    <t>0000697</t>
  </si>
  <si>
    <t>凌庆美</t>
  </si>
  <si>
    <t>0000316</t>
  </si>
  <si>
    <t>宋霞</t>
  </si>
  <si>
    <t>WP350004</t>
  </si>
  <si>
    <t>顾艳华</t>
  </si>
  <si>
    <t>WP350007</t>
  </si>
  <si>
    <t>周桂琴</t>
  </si>
  <si>
    <t>000553</t>
  </si>
  <si>
    <t>戴小萍</t>
  </si>
  <si>
    <t>盐城工业职业技术学院
2020-2021 第二学期 外聘教师工作量汇总表</t>
  </si>
  <si>
    <t>院（系、部）：公共基础部          填表人：吴娅          填表日期：2021-07-05</t>
  </si>
  <si>
    <t>第一学期</t>
  </si>
  <si>
    <t>第二学期</t>
  </si>
  <si>
    <t>166.5课时为公共基础课，请按照55/课时计算。</t>
  </si>
  <si>
    <t>132.8均为公共基础课，请按照45元/课时计算。</t>
  </si>
  <si>
    <t>其中96课时为留学生的对外汉语课，请按照100元/课时计算；64.7课时为专业课，请按照75元/课时计算；151.5为公共基础课，请按照55元/课时计算。</t>
  </si>
  <si>
    <t>0000553</t>
  </si>
  <si>
    <t>486.9均为公共基础课，请按照45元/课时计算。</t>
  </si>
  <si>
    <t>盐城工业职业技术学院 2025-2026-2 外聘教师教学工作量统计表</t>
  </si>
  <si>
    <t>院（系、中心）：</t>
  </si>
  <si>
    <t>公共基础部</t>
  </si>
  <si>
    <t>填表人：</t>
  </si>
  <si>
    <t>魏晓晓</t>
  </si>
  <si>
    <t>月</t>
  </si>
  <si>
    <t>日</t>
  </si>
  <si>
    <t>此表用于核定教师课堂教学与培养计划中规定的实践教学课时。填表时必须严格填写实际课时和相关系数（见标题栏内批注），不得自行增加或减少数据项目，数据统计一律采用公式计算。</t>
  </si>
  <si>
    <t>课堂教学</t>
  </si>
  <si>
    <t>实践教学</t>
  </si>
  <si>
    <t>课程
名称</t>
  </si>
  <si>
    <t>计划
课时</t>
  </si>
  <si>
    <t>班级</t>
  </si>
  <si>
    <t>学生
人数</t>
  </si>
  <si>
    <t>周
课时</t>
  </si>
  <si>
    <t>上课
周数</t>
  </si>
  <si>
    <t>实际
课时</t>
  </si>
  <si>
    <t>规模
系数</t>
  </si>
  <si>
    <t>课型
系数</t>
  </si>
  <si>
    <t>小计1</t>
  </si>
  <si>
    <t>项目</t>
  </si>
  <si>
    <t>教师
人数</t>
  </si>
  <si>
    <t>类型</t>
  </si>
  <si>
    <t>实践
班级</t>
  </si>
  <si>
    <t>周
数</t>
  </si>
  <si>
    <t>修正
系数</t>
  </si>
  <si>
    <t>小计2</t>
  </si>
  <si>
    <t>英语2</t>
  </si>
  <si>
    <t>建工2531/2532</t>
  </si>
  <si>
    <t>造价2512/2513</t>
  </si>
  <si>
    <t>装备2511，机制2531</t>
  </si>
  <si>
    <t>汽制2531，轧钢2531/2532</t>
  </si>
  <si>
    <t>汽制2511/2512/2532</t>
  </si>
  <si>
    <t>机电2513/2531</t>
  </si>
  <si>
    <t>纺织2531/2532/2533</t>
  </si>
  <si>
    <t>会计2531/2532</t>
  </si>
  <si>
    <t>建设2511，造价2511</t>
  </si>
  <si>
    <t>建筑室内2511/2531/2532</t>
  </si>
  <si>
    <t>高等数学</t>
  </si>
  <si>
    <t>药剂2511</t>
  </si>
  <si>
    <t>装备2511</t>
  </si>
  <si>
    <t>盐城工业职业技术学院 2025-2026-2 外聘教师其他工作量统计表</t>
  </si>
  <si>
    <t>此表用于除教师常规教学外的工作量统计。必须详细填写对应工作内容，项目多于6个，可插入列，数据统计一律采用公式计算。</t>
  </si>
  <si>
    <r>
      <rPr>
        <b/>
        <charset val="134"/>
        <sz val="12"/>
        <color indexed="8"/>
        <rFont val="黑体"/>
      </rPr>
      <t>工作项目</t>
    </r>
    <r>
      <rPr>
        <charset val="134"/>
        <sz val="10"/>
        <color indexed="8"/>
        <rFont val="黑体"/>
      </rPr>
      <t>（列出项目名称）</t>
    </r>
  </si>
  <si>
    <r>
      <rPr>
        <b/>
        <charset val="134"/>
        <sz val="12"/>
        <color indexed="8"/>
        <rFont val="黑体"/>
      </rPr>
      <t>工作量</t>
    </r>
    <r>
      <rPr>
        <charset val="134"/>
        <sz val="10"/>
        <color indexed="8"/>
        <rFont val="黑体"/>
      </rPr>
      <t>（对应前列工作项目折算的课时）</t>
    </r>
  </si>
  <si>
    <t>1 指导
毕业设计</t>
  </si>
  <si>
    <t>2 毕业答辩</t>
  </si>
  <si>
    <t>3 出卷</t>
  </si>
  <si>
    <t>4 阅卷</t>
  </si>
  <si>
    <t>5 监考</t>
  </si>
  <si>
    <t>6 其他</t>
  </si>
  <si>
    <t>2个班：装备2511、药剂2511</t>
  </si>
  <si>
    <t>盐城工业职业技术学院 2025-2026-1 外聘教师教学工作量统计表</t>
  </si>
  <si>
    <t>英语1</t>
  </si>
  <si>
    <t>建工2531，建工2532</t>
  </si>
  <si>
    <t>造价2512，造价2513</t>
  </si>
  <si>
    <t>服工2531,服工2532,服工2533</t>
  </si>
  <si>
    <t>造价2531，智建2531</t>
  </si>
  <si>
    <t>汽制2531，轧钢2531，轧钢2532</t>
  </si>
  <si>
    <t>汽制2511，汽制2512，汽制2532</t>
  </si>
  <si>
    <t>建筑室内2511，建筑室内2531，建筑室内2532</t>
  </si>
  <si>
    <t>机电2513，机电2531</t>
  </si>
  <si>
    <t>纺织2531,纺织2532,纺织2533</t>
  </si>
  <si>
    <t>工艺美术2531，陶瓷设计2531</t>
  </si>
  <si>
    <t>会计2531，会计2532</t>
  </si>
  <si>
    <t>造价2511，建设2511</t>
  </si>
  <si>
    <t>汽制2511</t>
  </si>
  <si>
    <t>工程数学</t>
  </si>
  <si>
    <t>道桥2411、道桥2431、建设2411、建工2411</t>
  </si>
  <si>
    <t>建工2431、智建2431、2411</t>
  </si>
  <si>
    <t>WP350005</t>
  </si>
  <si>
    <t>王志欣</t>
  </si>
  <si>
    <t>HSK4上</t>
  </si>
  <si>
    <t>酒店2401</t>
  </si>
  <si>
    <t>于浩</t>
  </si>
  <si>
    <t>HSK5</t>
  </si>
  <si>
    <t>建管2301，酒店2301</t>
  </si>
  <si>
    <r>
      <rPr>
        <charset val="134"/>
        <sz val="12"/>
        <rFont val="宋体"/>
      </rPr>
      <t>工号</t>
    </r>
  </si>
  <si>
    <r>
      <rPr>
        <charset val="134"/>
        <sz val="12"/>
        <rFont val="宋体"/>
      </rPr>
      <t>姓名</t>
    </r>
  </si>
  <si>
    <r>
      <rPr>
        <charset val="134"/>
        <sz val="12"/>
        <rFont val="宋体"/>
      </rPr>
      <t>工作项目（列出项目名称）</t>
    </r>
  </si>
  <si>
    <r>
      <rPr>
        <charset val="134"/>
        <sz val="12"/>
        <rFont val="宋体"/>
      </rPr>
      <t>工作量（对应前列工作项目折算的课时）</t>
    </r>
  </si>
  <si>
    <r>
      <rPr>
        <charset val="134"/>
        <sz val="12"/>
        <rFont val="Times New Roman"/>
      </rPr>
      <t xml:space="preserve">1 </t>
    </r>
    <r>
      <rPr>
        <charset val="134"/>
        <sz val="12"/>
        <rFont val="宋体"/>
      </rPr>
      <t>指导毕业设计</t>
    </r>
  </si>
  <si>
    <r>
      <rPr>
        <charset val="134"/>
        <sz val="12"/>
        <rFont val="Times New Roman"/>
      </rPr>
      <t xml:space="preserve">2 </t>
    </r>
    <r>
      <rPr>
        <charset val="134"/>
        <sz val="12"/>
        <rFont val="宋体"/>
      </rPr>
      <t>毕业答辩</t>
    </r>
  </si>
  <si>
    <r>
      <rPr>
        <charset val="134"/>
        <sz val="12"/>
        <rFont val="Times New Roman"/>
      </rPr>
      <t xml:space="preserve">3 </t>
    </r>
    <r>
      <rPr>
        <charset val="134"/>
        <sz val="12"/>
        <rFont val="宋体"/>
      </rPr>
      <t>出卷</t>
    </r>
  </si>
  <si>
    <r>
      <rPr>
        <charset val="134"/>
        <sz val="12"/>
        <rFont val="Times New Roman"/>
      </rPr>
      <t xml:space="preserve">4 </t>
    </r>
    <r>
      <rPr>
        <charset val="134"/>
        <sz val="12"/>
        <rFont val="宋体"/>
      </rPr>
      <t>阅卷</t>
    </r>
  </si>
  <si>
    <r>
      <rPr>
        <charset val="134"/>
        <sz val="12"/>
        <rFont val="Times New Roman"/>
      </rPr>
      <t xml:space="preserve">5 </t>
    </r>
    <r>
      <rPr>
        <charset val="134"/>
        <sz val="12"/>
        <rFont val="宋体"/>
      </rPr>
      <t>监考</t>
    </r>
  </si>
  <si>
    <r>
      <rPr>
        <charset val="134"/>
        <sz val="12"/>
        <rFont val="Times New Roman"/>
      </rPr>
      <t xml:space="preserve">6 </t>
    </r>
    <r>
      <rPr>
        <charset val="134"/>
        <sz val="12"/>
        <rFont val="宋体"/>
      </rPr>
      <t>其他</t>
    </r>
  </si>
  <si>
    <r>
      <rPr>
        <charset val="134"/>
        <sz val="12"/>
        <rFont val="宋体"/>
      </rPr>
      <t>总计</t>
    </r>
  </si>
  <si>
    <r>
      <rPr>
        <charset val="134"/>
        <sz val="12"/>
        <rFont val="Times New Roman"/>
      </rPr>
      <t>4</t>
    </r>
    <r>
      <rPr>
        <charset val="134"/>
        <sz val="12"/>
        <rFont val="宋体"/>
      </rPr>
      <t>个班：期末阅卷</t>
    </r>
  </si>
  <si>
    <t>在线答疑2课时</t>
  </si>
  <si>
    <r>
      <rPr>
        <charset val="134"/>
        <sz val="12"/>
        <rFont val="Times New Roman"/>
      </rPr>
      <t>8</t>
    </r>
    <r>
      <rPr>
        <charset val="134"/>
        <sz val="12"/>
        <rFont val="宋体"/>
      </rPr>
      <t>个班：期末阅卷</t>
    </r>
  </si>
  <si>
    <t>在线答疑3课时</t>
  </si>
  <si>
    <r>
      <rPr>
        <charset val="134"/>
        <sz val="12"/>
        <rFont val="Times New Roman"/>
      </rPr>
      <t>7</t>
    </r>
    <r>
      <rPr>
        <charset val="134"/>
        <sz val="12"/>
        <rFont val="宋体"/>
      </rPr>
      <t>个班：期末阅卷</t>
    </r>
  </si>
  <si>
    <r>
      <rPr>
        <charset val="134"/>
        <sz val="12"/>
        <rFont val="Times New Roman"/>
      </rPr>
      <t>2</t>
    </r>
    <r>
      <rPr>
        <charset val="134"/>
        <sz val="12"/>
        <rFont val="宋体"/>
      </rPr>
      <t>个班：期末阅卷</t>
    </r>
  </si>
  <si>
    <t>在线答疑1课时</t>
  </si>
  <si>
    <t>1个班：期末阅卷</t>
  </si>
</sst>
</file>

<file path=xl/styles.xml><?xml version="1.0" encoding="utf-8"?>
<styleSheet xmlns="http://schemas.openxmlformats.org/spreadsheetml/2006/main">
  <numFmts count="9">
    <numFmt numFmtId="0" formatCode="General"/>
    <numFmt numFmtId="169" formatCode="0.0_ "/>
    <numFmt numFmtId="166" formatCode="0_);[Red]\(0\)"/>
    <numFmt numFmtId="49" formatCode="@"/>
    <numFmt numFmtId="170" formatCode="0.00_ "/>
    <numFmt numFmtId="167" formatCode="0.0_);[Red]\(0.0\)"/>
    <numFmt numFmtId="165" formatCode="0_ "/>
    <numFmt numFmtId="168" formatCode="0.00_);[Red]\(0.00\)"/>
    <numFmt numFmtId="164" formatCode="m&quot;月&quot;d&quot;日&quot;;@"/>
  </numFmts>
  <fonts count="43">
    <font>
      <name val="宋体"/>
      <sz val="12"/>
    </font>
    <font>
      <name val="宋体"/>
      <charset val="134"/>
      <sz val="12"/>
    </font>
    <font>
      <name val="黑体"/>
      <b/>
      <charset val="134"/>
      <sz val="16"/>
      <color rgb="FF000000"/>
    </font>
    <font>
      <name val="黑体"/>
      <b/>
      <charset val="134"/>
      <sz val="16"/>
      <color indexed="8"/>
    </font>
    <font>
      <name val="黑体"/>
      <b/>
      <charset val="134"/>
      <sz val="12"/>
      <color rgb="FF000000"/>
    </font>
    <font>
      <name val="黑体"/>
      <b/>
      <charset val="134"/>
      <sz val="12"/>
      <color indexed="8"/>
    </font>
    <font>
      <name val="宋体"/>
      <charset val="134"/>
      <sz val="9"/>
      <color indexed="10"/>
    </font>
    <font>
      <name val="黑体"/>
      <b/>
      <charset val="134"/>
      <sz val="12"/>
    </font>
    <font>
      <name val="黑体"/>
      <b/>
      <charset val="134"/>
      <sz val="8"/>
      <color indexed="8"/>
    </font>
    <font>
      <name val="宋体"/>
      <charset val="134"/>
      <sz val="12"/>
      <color rgb="FF000000"/>
    </font>
    <font>
      <name val="Times New Roman"/>
      <charset val="134"/>
      <sz val="11"/>
      <color indexed="8"/>
    </font>
    <font>
      <name val="宋体"/>
      <charset val="134"/>
      <sz val="11"/>
    </font>
    <font>
      <name val="Times New Roman"/>
      <sz val="11"/>
    </font>
    <font>
      <name val="Times New Roman"/>
      <charset val="134"/>
      <sz val="11"/>
    </font>
    <font>
      <name val="Times New Roman"/>
      <charset val="134"/>
      <sz val="11"/>
      <color rgb="FF000000"/>
    </font>
    <font>
      <name val="Times New Roman"/>
      <sz val="11"/>
    </font>
    <font>
      <name val="宋体"/>
      <charset val="134"/>
      <sz val="10"/>
    </font>
    <font>
      <name val="Arial"/>
      <charset val="134"/>
      <sz val="12"/>
    </font>
    <font>
      <name val="黑体"/>
      <charset val="134"/>
      <sz val="12"/>
      <color indexed="8"/>
    </font>
    <font>
      <name val="宋体"/>
      <charset val="134"/>
      <sz val="8"/>
    </font>
    <font>
      <name val="宋体"/>
      <charset val="134"/>
      <sz val="8"/>
      <color indexed="10"/>
    </font>
    <font>
      <name val="宋体"/>
      <charset val="134"/>
      <sz val="11"/>
      <color indexed="8"/>
    </font>
    <font>
      <name val="宋体"/>
      <charset val="134"/>
      <sz val="11"/>
      <color rgb="FF000000"/>
    </font>
    <font>
      <name val="宋体"/>
      <charset val="134"/>
      <sz val="11"/>
      <color rgb="FF333333"/>
    </font>
    <font>
      <name val="宋体"/>
      <charset val="134"/>
      <sz val="12"/>
      <color indexed="8"/>
    </font>
    <font>
      <name val="黑体"/>
      <b/>
      <charset val="134"/>
      <sz val="11"/>
      <color indexed="8"/>
    </font>
    <font>
      <name val="宋体"/>
      <charset val="134"/>
      <sz val="9"/>
      <color rgb="FFFF0000"/>
    </font>
    <font>
      <name val="宋体"/>
      <charset val="134"/>
      <sz val="11"/>
      <color rgb="FF000000"/>
    </font>
    <font>
      <name val="宋体"/>
      <charset val="134"/>
      <sz val="10"/>
      <color rgb="FF000000"/>
    </font>
    <font>
      <name val="宋体"/>
      <charset val="134"/>
      <sz val="9"/>
      <color rgb="FF000000"/>
    </font>
    <font>
      <name val="宋体"/>
      <charset val="134"/>
      <sz val="11"/>
      <color rgb="FFFF0000"/>
    </font>
    <font>
      <name val="宋体"/>
      <charset val="134"/>
      <sz val="9"/>
      <color rgb="FF000000"/>
    </font>
    <font>
      <name val="宋体"/>
      <charset val="134"/>
      <sz val="10"/>
      <color rgb="FFFF0000"/>
    </font>
    <font>
      <name val="Times New Roman"/>
      <charset val="134"/>
      <sz val="12"/>
      <color indexed="8"/>
    </font>
    <font>
      <name val="Times New Roman"/>
      <charset val="134"/>
      <sz val="12"/>
    </font>
    <font>
      <name val="Times New Roman"/>
      <charset val="134"/>
      <sz val="12"/>
      <color rgb="FF333333"/>
    </font>
    <font>
      <name val="宋体"/>
      <charset val="134"/>
      <sz val="12"/>
      <color rgb="FF000000"/>
    </font>
    <font>
      <name val="宋体"/>
      <charset val="134"/>
      <sz val="12"/>
      <color rgb="FF000000"/>
    </font>
    <font>
      <name val="宋体"/>
      <charset val="134"/>
      <sz val="12"/>
    </font>
    <font>
      <name val="Times New Roman"/>
      <charset val="134"/>
      <sz val="12"/>
      <color rgb="FF000000"/>
    </font>
    <font>
      <name val="Times New Roman"/>
      <charset val="134"/>
      <sz val="12"/>
      <color rgb="FFFF0000"/>
    </font>
    <font>
      <name val="Times New Roman"/>
      <charset val="134"/>
      <sz val="12"/>
      <color rgb="FF000000"/>
    </font>
    <font>
      <name val="宋体"/>
      <charset val="134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0CECE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bottom"/>
      <protection locked="0" hidden="0"/>
    </xf>
    <xf numFmtId="0" fontId="1" fillId="0" borderId="0">
      <alignment vertical="bottom"/>
      <protection locked="0" hidden="0"/>
    </xf>
    <xf numFmtId="0" fontId="1" fillId="0" borderId="0">
      <alignment vertical="bottom"/>
      <protection locked="0" hidden="0"/>
    </xf>
    <xf numFmtId="0" fontId="42" fillId="0" borderId="0">
      <alignment vertical="bottom"/>
      <protection locked="0" hidden="0"/>
    </xf>
  </cellStyleXfs>
  <cellXfs count="270">
    <xf numFmtId="0" fontId="0" fillId="0" borderId="0" xfId="0">
      <alignment vertical="center"/>
    </xf>
    <xf numFmtId="169" fontId="1" fillId="0" borderId="0" xfId="0" applyNumberFormat="1">
      <alignment vertical="center"/>
    </xf>
    <xf numFmtId="0" fontId="1" fillId="0" borderId="0" xfId="0">
      <alignment vertical="center"/>
      <protection locked="0" hidden="0"/>
    </xf>
    <xf numFmtId="0" fontId="2" fillId="0" borderId="0" xfId="0" applyFont="1" applyAlignment="1">
      <alignment horizontal="center" vertical="center" wrapText="1"/>
      <protection locked="0" hidden="0"/>
    </xf>
    <xf numFmtId="0" fontId="3" fillId="0" borderId="0" xfId="0" applyFont="1" applyAlignment="1">
      <alignment horizontal="center" vertical="center" wrapText="1"/>
      <protection locked="0" hidden="0"/>
    </xf>
    <xf numFmtId="169" fontId="3" fillId="0" borderId="0" xfId="0" applyNumberFormat="1" applyFont="1" applyAlignment="1">
      <alignment horizontal="center" vertical="center" wrapText="1"/>
      <protection locked="0" hidden="0"/>
    </xf>
    <xf numFmtId="0" fontId="4" fillId="0" borderId="0" xfId="0" applyFont="1" applyAlignment="1">
      <alignment horizontal="left" vertical="bottom" wrapText="1"/>
      <protection locked="0" hidden="0"/>
    </xf>
    <xf numFmtId="0" fontId="5" fillId="0" borderId="0" xfId="0" applyFont="1" applyAlignment="1">
      <alignment horizontal="left" vertical="bottom" wrapText="1"/>
      <protection locked="0" hidden="0"/>
    </xf>
    <xf numFmtId="169" fontId="5" fillId="0" borderId="0" xfId="0" applyNumberFormat="1" applyFont="1" applyAlignment="1">
      <alignment horizontal="left" vertical="bottom" wrapText="1"/>
      <protection locked="0" hidden="0"/>
    </xf>
    <xf numFmtId="166" fontId="6" fillId="0" borderId="1" xfId="0" applyNumberFormat="1" applyFont="1" applyBorder="1" applyAlignment="1">
      <alignment horizontal="left" vertical="bottom" wrapText="1"/>
    </xf>
    <xf numFmtId="169" fontId="6" fillId="0" borderId="1" xfId="0" applyNumberFormat="1" applyFont="1" applyBorder="1" applyAlignment="1">
      <alignment horizontal="left" vertical="bottom" wrapText="1"/>
    </xf>
    <xf numFmtId="166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9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9" fontId="7" fillId="0" borderId="2" xfId="0" applyNumberFormat="1" applyFont="1" applyBorder="1" applyAlignment="1">
      <alignment horizontal="center" vertical="center"/>
      <protection locked="0" hidden="0"/>
    </xf>
    <xf numFmtId="169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49" fontId="10" fillId="0" borderId="6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70" fontId="12" fillId="0" borderId="2" xfId="0" applyNumberFormat="1" applyFont="1" applyFill="1" applyBorder="1" applyAlignment="1">
      <alignment horizontal="center" vertical="center"/>
    </xf>
    <xf numFmtId="170" fontId="13" fillId="0" borderId="2" xfId="0" applyNumberFormat="1" applyFont="1" applyFill="1" applyBorder="1" applyAlignment="1">
      <alignment horizontal="center" vertical="center"/>
    </xf>
    <xf numFmtId="170" fontId="14" fillId="0" borderId="2" xfId="0" applyNumberFormat="1" applyFont="1" applyFill="1" applyBorder="1" applyAlignment="1">
      <alignment horizontal="center" vertical="center"/>
    </xf>
    <xf numFmtId="170" fontId="15" fillId="0" borderId="2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1" fillId="0" borderId="0" xfId="0" applyFill="1">
      <alignment vertical="center"/>
    </xf>
    <xf numFmtId="170" fontId="13" fillId="0" borderId="2" xfId="0" applyNumberFormat="1" applyFont="1" applyFill="1" applyBorder="1" applyAlignment="1">
      <alignment horizontal="center" vertical="center"/>
    </xf>
    <xf numFmtId="0" fontId="13" fillId="0" borderId="7" xfId="0" applyNumberFormat="1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170" fontId="13" fillId="0" borderId="10" xfId="0" applyNumberFormat="1" applyFont="1" applyFill="1" applyBorder="1" applyAlignment="1">
      <alignment horizontal="center" vertical="center"/>
    </xf>
    <xf numFmtId="170" fontId="14" fillId="0" borderId="10" xfId="0" applyNumberFormat="1" applyFont="1" applyFill="1" applyBorder="1" applyAlignment="1">
      <alignment horizontal="center" vertical="center"/>
    </xf>
    <xf numFmtId="0" fontId="13" fillId="0" borderId="1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3" fillId="0" borderId="2" xfId="0" applyFont="1" applyFill="1" applyBorder="1" applyAlignment="1" quotePrefix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vertical="center" wrapText="1"/>
    </xf>
    <xf numFmtId="169" fontId="1" fillId="0" borderId="0" xfId="0" applyNumberFormat="1" applyFill="1">
      <alignment vertical="center"/>
    </xf>
    <xf numFmtId="0" fontId="1" fillId="0" borderId="0" xfId="0" applyBorder="1">
      <alignment vertical="center"/>
    </xf>
    <xf numFmtId="0" fontId="16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  <protection locked="0" hidden="0"/>
    </xf>
    <xf numFmtId="0" fontId="4" fillId="0" borderId="0" xfId="0" applyFont="1" applyFill="1" applyAlignment="1">
      <alignment horizontal="center" vertical="bottom" wrapText="1"/>
      <protection locked="0" hidden="0"/>
    </xf>
    <xf numFmtId="166" fontId="6" fillId="0" borderId="1" xfId="0" applyNumberFormat="1" applyFont="1" applyFill="1" applyBorder="1" applyAlignment="1">
      <alignment horizontal="left" vertical="center" wrapText="1"/>
    </xf>
    <xf numFmtId="16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  <protection locked="0" hidden="0"/>
    </xf>
    <xf numFmtId="0" fontId="8" fillId="0" borderId="2" xfId="0" applyFont="1" applyFill="1" applyBorder="1" applyAlignment="1">
      <alignment horizontal="center" vertical="center" wrapText="1"/>
    </xf>
    <xf numFmtId="49" fontId="17" fillId="2" borderId="2" xfId="0" applyNumberFormat="1" applyFont="1" applyFill="1" applyBorder="1" applyAlignment="1">
      <alignment horizontal="center" vertical="bottom"/>
    </xf>
    <xf numFmtId="0" fontId="1" fillId="2" borderId="2" xfId="0" applyFont="1" applyFill="1" applyBorder="1" applyAlignment="1">
      <alignment horizontal="center" vertical="bottom"/>
    </xf>
    <xf numFmtId="167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49" fontId="17" fillId="0" borderId="2" xfId="0" applyNumberFormat="1" applyFont="1" applyFill="1" applyBorder="1" applyAlignment="1">
      <alignment horizontal="center" vertical="bottom"/>
    </xf>
    <xf numFmtId="0" fontId="1" fillId="0" borderId="2" xfId="0" applyFont="1" applyFill="1" applyBorder="1" applyAlignment="1">
      <alignment horizontal="center" vertical="bottom"/>
    </xf>
    <xf numFmtId="0" fontId="17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66" fontId="1" fillId="0" borderId="0" xfId="0" applyNumberFormat="1">
      <alignment vertical="center"/>
      <protection locked="0" hidden="0"/>
    </xf>
    <xf numFmtId="165" fontId="1" fillId="0" borderId="0" xfId="0" applyNumberFormat="1">
      <alignment vertical="center"/>
      <protection locked="0" hidden="0"/>
    </xf>
    <xf numFmtId="167" fontId="1" fillId="0" borderId="0" xfId="0" applyNumberFormat="1">
      <alignment vertical="center"/>
      <protection locked="0" hidden="0"/>
    </xf>
    <xf numFmtId="168" fontId="1" fillId="0" borderId="0" xfId="0" applyNumberFormat="1">
      <alignment vertical="center"/>
      <protection locked="0" hidden="0"/>
    </xf>
    <xf numFmtId="169" fontId="1" fillId="0" borderId="0" xfId="0" applyNumberFormat="1" applyAlignment="1">
      <alignment horizontal="center" vertical="center"/>
      <protection locked="0" hidden="0"/>
    </xf>
    <xf numFmtId="165" fontId="3" fillId="0" borderId="0" xfId="0" applyNumberFormat="1" applyFont="1" applyAlignment="1">
      <alignment horizontal="center" vertical="center" wrapText="1"/>
      <protection locked="0" hidden="0"/>
    </xf>
    <xf numFmtId="0" fontId="5" fillId="0" borderId="0" xfId="0" applyFont="1" applyAlignment="1">
      <alignment horizontal="right" vertical="center" wrapText="1"/>
      <protection locked="0" hidden="0"/>
    </xf>
    <xf numFmtId="0" fontId="18" fillId="0" borderId="1" xfId="0" applyFont="1" applyBorder="1" applyAlignment="1">
      <alignment horizontal="center" vertical="center" wrapText="1"/>
      <protection locked="0" hidden="0"/>
    </xf>
    <xf numFmtId="165" fontId="5" fillId="0" borderId="1" xfId="0" applyNumberFormat="1" applyFont="1" applyBorder="1" applyAlignment="1">
      <alignment horizontal="center" vertical="center" wrapText="1"/>
      <protection locked="0" hidden="0"/>
    </xf>
    <xf numFmtId="0" fontId="5" fillId="0" borderId="0" xfId="0" applyFont="1" applyBorder="1" applyAlignment="1">
      <alignment horizontal="center" vertical="center" wrapText="1"/>
      <protection locked="0" hidden="0"/>
    </xf>
    <xf numFmtId="0" fontId="5" fillId="0" borderId="0" xfId="0" applyFont="1" applyAlignment="1">
      <alignment horizontal="center" vertical="center" wrapText="1"/>
      <protection locked="0" hidden="0"/>
    </xf>
    <xf numFmtId="166" fontId="5" fillId="0" borderId="0" xfId="0" applyNumberFormat="1" applyFont="1" applyAlignment="1">
      <alignment horizontal="center" vertical="center" wrapText="1"/>
      <protection locked="0" hidden="0"/>
    </xf>
    <xf numFmtId="167" fontId="5" fillId="0" borderId="0" xfId="0" applyNumberFormat="1" applyFont="1" applyAlignment="1">
      <alignment horizontal="center" vertical="center" wrapText="1"/>
      <protection locked="0" hidden="0"/>
    </xf>
    <xf numFmtId="167" fontId="5" fillId="0" borderId="1" xfId="0" applyNumberFormat="1" applyFont="1" applyBorder="1" applyAlignment="1">
      <alignment horizontal="center" vertical="center" wrapText="1"/>
      <protection locked="0" hidden="0"/>
    </xf>
    <xf numFmtId="0" fontId="5" fillId="0" borderId="1" xfId="0" applyFont="1" applyBorder="1" applyAlignment="1">
      <alignment horizontal="center" vertical="center" wrapText="1"/>
      <protection locked="0" hidden="0"/>
    </xf>
    <xf numFmtId="166" fontId="5" fillId="0" borderId="0" xfId="0" applyNumberFormat="1" applyFont="1" applyAlignment="1">
      <alignment horizontal="right" vertical="center" wrapText="1"/>
      <protection locked="0" hidden="0"/>
    </xf>
    <xf numFmtId="0" fontId="5" fillId="0" borderId="1" xfId="0" applyNumberFormat="1" applyFont="1" applyBorder="1" applyAlignment="1">
      <alignment horizontal="center" vertical="center" wrapText="1"/>
      <protection locked="0" hidden="0"/>
    </xf>
    <xf numFmtId="167" fontId="5" fillId="0" borderId="0" xfId="0" applyNumberFormat="1" applyFont="1" applyAlignment="1">
      <alignment horizontal="left" vertical="center" wrapText="1"/>
      <protection locked="0" hidden="0"/>
    </xf>
    <xf numFmtId="169" fontId="5" fillId="0" borderId="0" xfId="0" applyNumberFormat="1" applyFont="1" applyBorder="1" applyAlignment="1">
      <alignment horizontal="center" vertical="center" wrapText="1"/>
      <protection locked="0" hidden="0"/>
    </xf>
    <xf numFmtId="0" fontId="19" fillId="0" borderId="0" xfId="0" applyFont="1">
      <alignment vertical="center"/>
      <protection locked="0" hidden="0"/>
    </xf>
    <xf numFmtId="166" fontId="20" fillId="0" borderId="1" xfId="0" applyNumberFormat="1" applyFont="1" applyBorder="1" applyAlignment="1">
      <alignment horizontal="left" vertical="bottom" wrapText="1"/>
    </xf>
    <xf numFmtId="165" fontId="20" fillId="0" borderId="1" xfId="0" applyNumberFormat="1" applyFont="1" applyBorder="1" applyAlignment="1">
      <alignment horizontal="left" vertical="bottom" wrapText="1"/>
    </xf>
    <xf numFmtId="169" fontId="20" fillId="0" borderId="1" xfId="0" applyNumberFormat="1" applyFont="1" applyBorder="1" applyAlignment="1">
      <alignment horizontal="center" vertical="bottom" wrapText="1"/>
    </xf>
    <xf numFmtId="165" fontId="5" fillId="0" borderId="2" xfId="0" applyNumberFormat="1" applyFont="1" applyBorder="1" applyAlignment="1">
      <alignment horizontal="center" vertical="center" wrapText="1"/>
    </xf>
    <xf numFmtId="169" fontId="5" fillId="0" borderId="2" xfId="0" applyNumberFormat="1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166" fontId="8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67" fontId="8" fillId="0" borderId="2" xfId="0" applyNumberFormat="1" applyFont="1" applyBorder="1" applyAlignment="1">
      <alignment horizontal="center" vertical="center" wrapText="1"/>
    </xf>
    <xf numFmtId="168" fontId="8" fillId="0" borderId="2" xfId="0" applyNumberFormat="1" applyFont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168" fontId="21" fillId="0" borderId="12" xfId="0" applyNumberFormat="1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165" fontId="21" fillId="0" borderId="6" xfId="0" applyNumberFormat="1" applyFont="1" applyFill="1" applyBorder="1" applyAlignment="1">
      <alignment horizontal="center" vertical="center"/>
    </xf>
    <xf numFmtId="168" fontId="21" fillId="0" borderId="6" xfId="0" applyNumberFormat="1" applyFont="1" applyFill="1" applyBorder="1" applyAlignment="1">
      <alignment horizontal="center" vertical="center"/>
    </xf>
    <xf numFmtId="169" fontId="21" fillId="0" borderId="6" xfId="0" applyNumberFormat="1" applyFont="1" applyFill="1" applyBorder="1" applyAlignment="1">
      <alignment horizontal="center" vertical="center"/>
    </xf>
    <xf numFmtId="170" fontId="11" fillId="0" borderId="10" xfId="0" applyNumberFormat="1" applyFont="1" applyBorder="1" applyAlignment="1">
      <alignment horizontal="center" vertical="center"/>
      <protection locked="0" hidden="0"/>
    </xf>
    <xf numFmtId="49" fontId="10" fillId="0" borderId="13" xfId="0" applyNumberFormat="1" applyFont="1" applyFill="1" applyBorder="1" applyAlignment="1">
      <alignment horizontal="center" vertical="center" wrapText="1"/>
    </xf>
    <xf numFmtId="168" fontId="21" fillId="0" borderId="14" xfId="0" applyNumberFormat="1" applyFont="1" applyFill="1" applyBorder="1" applyAlignment="1">
      <alignment horizontal="center" vertical="center"/>
    </xf>
    <xf numFmtId="170" fontId="11" fillId="0" borderId="15" xfId="0" applyNumberFormat="1" applyFont="1" applyBorder="1" applyAlignment="1">
      <alignment horizontal="center" vertical="center"/>
      <protection locked="0" hidden="0"/>
    </xf>
    <xf numFmtId="170" fontId="11" fillId="0" borderId="10" xfId="0" applyNumberFormat="1" applyFont="1" applyBorder="1" applyAlignment="1">
      <alignment horizontal="center" vertical="center"/>
      <protection locked="0" hidden="0"/>
    </xf>
    <xf numFmtId="170" fontId="11" fillId="0" borderId="16" xfId="0" applyNumberFormat="1" applyFont="1" applyBorder="1" applyAlignment="1">
      <alignment horizontal="center" vertical="center"/>
      <protection locked="0" hidden="0"/>
    </xf>
    <xf numFmtId="49" fontId="10" fillId="0" borderId="9" xfId="0" applyNumberFormat="1" applyFont="1" applyFill="1" applyBorder="1" applyAlignment="1">
      <alignment horizontal="center" vertical="center" wrapText="1"/>
    </xf>
    <xf numFmtId="49" fontId="10" fillId="0" borderId="17" xfId="0" applyNumberFormat="1" applyFont="1" applyFill="1" applyBorder="1" applyAlignment="1">
      <alignment horizontal="center" vertical="center" wrapText="1"/>
    </xf>
    <xf numFmtId="170" fontId="11" fillId="0" borderId="15" xfId="0" applyNumberFormat="1" applyFont="1" applyBorder="1" applyAlignment="1">
      <alignment horizontal="center" vertical="center"/>
      <protection locked="0" hidden="0"/>
    </xf>
    <xf numFmtId="0" fontId="12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165" fontId="11" fillId="0" borderId="10" xfId="0" applyNumberFormat="1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170" fontId="22" fillId="0" borderId="12" xfId="0" applyNumberFormat="1" applyFont="1" applyFill="1" applyBorder="1" applyAlignment="1">
      <alignment horizontal="center" vertical="center" wrapText="1"/>
    </xf>
    <xf numFmtId="169" fontId="22" fillId="0" borderId="12" xfId="0" applyNumberFormat="1" applyFont="1" applyFill="1" applyBorder="1" applyAlignment="1">
      <alignment horizontal="center" vertical="center"/>
    </xf>
    <xf numFmtId="170" fontId="22" fillId="0" borderId="6" xfId="0" applyNumberFormat="1" applyFont="1" applyFill="1" applyBorder="1" applyAlignment="1">
      <alignment horizontal="center" vertical="center"/>
    </xf>
    <xf numFmtId="0" fontId="16" fillId="0" borderId="10" xfId="0" applyFont="1" applyFill="1" applyBorder="1">
      <alignment vertical="center"/>
    </xf>
    <xf numFmtId="0" fontId="16" fillId="0" borderId="18" xfId="0" applyFont="1" applyFill="1" applyBorder="1">
      <alignment vertical="center"/>
    </xf>
    <xf numFmtId="170" fontId="22" fillId="0" borderId="19" xfId="0" applyNumberFormat="1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165" fontId="11" fillId="0" borderId="6" xfId="0" applyNumberFormat="1" applyFont="1" applyFill="1" applyBorder="1" applyAlignment="1">
      <alignment horizontal="center" vertical="center"/>
    </xf>
    <xf numFmtId="169" fontId="22" fillId="0" borderId="6" xfId="0" applyNumberFormat="1" applyFont="1" applyFill="1" applyBorder="1" applyAlignment="1">
      <alignment horizontal="center" vertical="center"/>
    </xf>
    <xf numFmtId="170" fontId="22" fillId="0" borderId="6" xfId="0" applyNumberFormat="1" applyFont="1" applyFill="1" applyBorder="1" applyAlignment="1">
      <alignment horizontal="center" vertical="center" wrapText="1"/>
    </xf>
    <xf numFmtId="0" fontId="16" fillId="0" borderId="10" xfId="0" applyFont="1" applyFill="1" applyBorder="1">
      <alignment vertical="center"/>
    </xf>
    <xf numFmtId="0" fontId="16" fillId="0" borderId="18" xfId="0" applyFont="1" applyFill="1" applyBorder="1">
      <alignment vertical="center"/>
    </xf>
    <xf numFmtId="170" fontId="22" fillId="0" borderId="20" xfId="0" applyNumberFormat="1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/>
    </xf>
    <xf numFmtId="0" fontId="16" fillId="0" borderId="23" xfId="0" applyFont="1" applyFill="1" applyBorder="1">
      <alignment vertical="center"/>
    </xf>
    <xf numFmtId="0" fontId="16" fillId="0" borderId="24" xfId="0" applyFont="1" applyFill="1" applyBorder="1">
      <alignment vertical="center"/>
    </xf>
    <xf numFmtId="170" fontId="22" fillId="0" borderId="25" xfId="0" applyNumberFormat="1" applyFont="1" applyFill="1" applyBorder="1" applyAlignment="1">
      <alignment horizontal="center" vertical="center"/>
    </xf>
    <xf numFmtId="165" fontId="21" fillId="0" borderId="2" xfId="0" applyNumberFormat="1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1" fillId="0" borderId="2" xfId="0" applyBorder="1" applyAlignment="1">
      <alignment horizontal="center" vertical="center"/>
      <protection locked="0" hidden="0"/>
    </xf>
    <xf numFmtId="0" fontId="11" fillId="0" borderId="2" xfId="0" applyFont="1" applyBorder="1" applyAlignment="1">
      <alignment horizontal="center" vertical="center"/>
      <protection locked="0" hidden="0"/>
    </xf>
    <xf numFmtId="168" fontId="21" fillId="0" borderId="2" xfId="0" applyNumberFormat="1" applyFont="1" applyFill="1" applyBorder="1" applyAlignment="1">
      <alignment horizontal="center" vertical="center"/>
    </xf>
    <xf numFmtId="169" fontId="11" fillId="0" borderId="2" xfId="0" applyNumberFormat="1" applyFont="1" applyBorder="1" applyAlignment="1">
      <alignment horizontal="center" vertical="center"/>
      <protection locked="0" hidden="0"/>
    </xf>
    <xf numFmtId="168" fontId="11" fillId="0" borderId="2" xfId="0" applyNumberFormat="1" applyFont="1" applyBorder="1" applyAlignment="1">
      <alignment horizontal="center" vertical="center"/>
      <protection locked="0" hidden="0"/>
    </xf>
    <xf numFmtId="168" fontId="1" fillId="0" borderId="2" xfId="0" applyNumberFormat="1" applyBorder="1">
      <alignment vertical="center"/>
      <protection locked="0" hidden="0"/>
    </xf>
    <xf numFmtId="0" fontId="1" fillId="0" borderId="2" xfId="0" applyBorder="1">
      <alignment vertical="center"/>
      <protection locked="0" hidden="0"/>
    </xf>
    <xf numFmtId="167" fontId="1" fillId="0" borderId="2" xfId="0" applyNumberFormat="1" applyBorder="1">
      <alignment vertical="center"/>
      <protection locked="0" hidden="0"/>
    </xf>
    <xf numFmtId="170" fontId="11" fillId="0" borderId="2" xfId="0" applyNumberFormat="1" applyFont="1" applyBorder="1" applyAlignment="1">
      <alignment horizontal="center" vertical="center"/>
      <protection locked="0" hidden="0"/>
    </xf>
    <xf numFmtId="0" fontId="13" fillId="0" borderId="2" xfId="0" applyFont="1" applyFill="1" applyBorder="1" applyAlignment="1">
      <alignment horizontal="center" vertical="center" wrapText="1"/>
    </xf>
    <xf numFmtId="167" fontId="11" fillId="0" borderId="2" xfId="0" applyNumberFormat="1" applyFont="1" applyBorder="1" applyAlignment="1">
      <alignment horizontal="center" vertical="center"/>
      <protection locked="0" hidden="0"/>
    </xf>
    <xf numFmtId="0" fontId="24" fillId="0" borderId="0" xfId="0" applyFont="1" applyAlignment="1">
      <alignment vertical="center" wrapText="1"/>
      <protection locked="0" hidden="0"/>
    </xf>
    <xf numFmtId="167" fontId="25" fillId="0" borderId="0" xfId="0" applyNumberFormat="1" applyFont="1" applyAlignment="1">
      <alignment horizontal="center" vertical="center" wrapText="1"/>
      <protection locked="0" hidden="0"/>
    </xf>
    <xf numFmtId="167" fontId="5" fillId="0" borderId="0" xfId="0" applyNumberFormat="1" applyFont="1" applyBorder="1" applyAlignment="1">
      <alignment horizontal="center" vertical="center" wrapText="1"/>
      <protection locked="0" hidden="0"/>
    </xf>
    <xf numFmtId="0" fontId="24" fillId="0" borderId="0" xfId="0" applyFont="1" applyAlignment="1">
      <alignment horizontal="center" vertical="center" wrapText="1"/>
      <protection locked="0" hidden="0"/>
    </xf>
    <xf numFmtId="0" fontId="9" fillId="0" borderId="0" xfId="0" applyFont="1">
      <alignment vertical="center"/>
      <protection locked="0" hidden="0"/>
    </xf>
    <xf numFmtId="0" fontId="13" fillId="0" borderId="2" xfId="0" applyFont="1" applyFill="1" applyBorder="1" applyAlignment="1" quotePrefix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26" fillId="0" borderId="2" xfId="1" applyFont="1" applyFill="1" applyBorder="1" applyAlignment="1">
      <alignment horizontal="center" vertical="center" wrapText="1"/>
      <protection locked="0" hidden="0"/>
    </xf>
    <xf numFmtId="0" fontId="16" fillId="0" borderId="2" xfId="1" applyFont="1" applyFill="1" applyBorder="1" applyAlignment="1">
      <alignment horizontal="center" vertical="center" wrapText="1"/>
      <protection locked="0" hidden="0"/>
    </xf>
    <xf numFmtId="0" fontId="27" fillId="3" borderId="2" xfId="1" applyFont="1" applyFill="1" applyBorder="1" applyAlignment="1">
      <alignment horizontal="center" vertical="center" wrapText="1"/>
      <protection locked="0" hidden="0"/>
    </xf>
    <xf numFmtId="165" fontId="28" fillId="0" borderId="2" xfId="1" applyNumberFormat="1" applyFont="1" applyFill="1" applyBorder="1" applyAlignment="1">
      <alignment horizontal="left" vertical="center" wrapText="1"/>
      <protection locked="0" hidden="0"/>
    </xf>
    <xf numFmtId="166" fontId="29" fillId="0" borderId="2" xfId="2" applyNumberFormat="1" applyFont="1" applyFill="1" applyBorder="1" applyAlignment="1">
      <alignment horizontal="center" vertical="center" wrapText="1"/>
      <protection locked="0" hidden="0"/>
    </xf>
    <xf numFmtId="0" fontId="29" fillId="0" borderId="2" xfId="0" applyFont="1" applyBorder="1" applyAlignment="1">
      <alignment horizontal="center" vertical="center" wrapText="1"/>
      <protection locked="0" hidden="0"/>
    </xf>
    <xf numFmtId="0" fontId="27" fillId="0" borderId="2" xfId="0" applyFont="1" applyBorder="1" applyAlignment="1">
      <alignment horizontal="center" vertical="center" wrapText="1"/>
      <protection locked="0" hidden="0"/>
    </xf>
    <xf numFmtId="166" fontId="30" fillId="0" borderId="2" xfId="0" applyNumberFormat="1" applyFont="1" applyBorder="1" applyAlignment="1">
      <alignment horizontal="center" vertical="center" wrapText="1"/>
      <protection locked="0" hidden="0"/>
    </xf>
    <xf numFmtId="167" fontId="22" fillId="0" borderId="2" xfId="0" applyNumberFormat="1" applyFont="1" applyFill="1" applyBorder="1" applyAlignment="1">
      <alignment horizontal="center" vertical="center" wrapText="1"/>
      <protection locked="0" hidden="0"/>
    </xf>
    <xf numFmtId="0" fontId="13" fillId="0" borderId="2" xfId="0" applyFont="1" applyFill="1" applyBorder="1" applyAlignment="1">
      <alignment horizontal="center" vertical="center"/>
    </xf>
    <xf numFmtId="0" fontId="26" fillId="0" borderId="2" xfId="1" applyFont="1" applyBorder="1" applyAlignment="1">
      <alignment horizontal="center" vertical="center" wrapText="1"/>
      <protection locked="0" hidden="0"/>
    </xf>
    <xf numFmtId="0" fontId="29" fillId="3" borderId="2" xfId="1" applyFont="1" applyFill="1" applyBorder="1" applyAlignment="1">
      <alignment horizontal="left" vertical="center" wrapText="1"/>
      <protection locked="0" hidden="0"/>
    </xf>
    <xf numFmtId="0" fontId="28" fillId="0" borderId="2" xfId="1" applyFont="1" applyFill="1" applyBorder="1" applyAlignment="1">
      <alignment horizontal="center" vertical="center" wrapText="1"/>
      <protection locked="0" hidden="0"/>
    </xf>
    <xf numFmtId="166" fontId="26" fillId="0" borderId="2" xfId="0" applyNumberFormat="1" applyFont="1" applyBorder="1" applyAlignment="1">
      <alignment horizontal="center" vertical="center" wrapText="1"/>
      <protection locked="0" hidden="0"/>
    </xf>
    <xf numFmtId="167" fontId="31" fillId="0" borderId="2" xfId="0" applyNumberFormat="1" applyFont="1" applyFill="1" applyBorder="1" applyAlignment="1">
      <alignment horizontal="center" vertical="center" wrapText="1"/>
      <protection locked="0" hidden="0"/>
    </xf>
    <xf numFmtId="0" fontId="32" fillId="0" borderId="2" xfId="1" applyFont="1" applyFill="1" applyBorder="1" applyAlignment="1">
      <alignment horizontal="center" vertical="center" wrapText="1"/>
      <protection locked="0" hidden="0"/>
    </xf>
    <xf numFmtId="165" fontId="28" fillId="0" borderId="2" xfId="1" applyNumberFormat="1" applyFont="1" applyFill="1" applyBorder="1" applyAlignment="1">
      <alignment horizontal="center" vertical="center" wrapText="1"/>
      <protection locked="0" hidden="0"/>
    </xf>
    <xf numFmtId="0" fontId="29" fillId="0" borderId="2" xfId="1" applyFont="1" applyFill="1" applyBorder="1" applyAlignment="1">
      <alignment horizontal="left" vertical="center" wrapText="1"/>
      <protection locked="0" hidden="0"/>
    </xf>
    <xf numFmtId="0" fontId="29" fillId="0" borderId="2" xfId="3" applyFont="1" applyBorder="1" applyAlignment="1">
      <alignment horizontal="center" vertical="center" wrapText="1"/>
      <protection locked="0" hidden="0"/>
    </xf>
    <xf numFmtId="0" fontId="26" fillId="0" borderId="2" xfId="0" applyFont="1" applyBorder="1" applyAlignment="1">
      <alignment horizontal="center" vertical="center" wrapText="1"/>
      <protection locked="0" hidden="0"/>
    </xf>
    <xf numFmtId="0" fontId="1" fillId="0" borderId="0" xfId="0" applyFont="1">
      <alignment vertical="center"/>
      <protection locked="0" hidden="0"/>
    </xf>
    <xf numFmtId="0" fontId="1" fillId="4" borderId="0" xfId="0" applyFont="1" applyFill="1">
      <alignment vertical="center"/>
      <protection locked="0" hidden="0"/>
    </xf>
    <xf numFmtId="166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65" fontId="5" fillId="4" borderId="2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167" fontId="5" fillId="4" borderId="2" xfId="0" applyNumberFormat="1" applyFont="1" applyFill="1" applyBorder="1" applyAlignment="1">
      <alignment horizontal="center" vertical="center" wrapText="1"/>
    </xf>
    <xf numFmtId="168" fontId="5" fillId="4" borderId="2" xfId="0" applyNumberFormat="1" applyFont="1" applyFill="1" applyBorder="1" applyAlignment="1">
      <alignment horizontal="center" vertical="center" wrapText="1"/>
    </xf>
    <xf numFmtId="169" fontId="5" fillId="4" borderId="2" xfId="0" applyNumberFormat="1" applyFont="1" applyFill="1" applyBorder="1" applyAlignment="1">
      <alignment horizontal="center" vertical="center" wrapText="1"/>
    </xf>
    <xf numFmtId="49" fontId="33" fillId="4" borderId="12" xfId="0" applyNumberFormat="1" applyFont="1" applyFill="1" applyBorder="1" applyAlignment="1">
      <alignment horizontal="center" vertical="center" wrapText="1"/>
    </xf>
    <xf numFmtId="168" fontId="24" fillId="4" borderId="12" xfId="0" applyNumberFormat="1" applyFont="1" applyFill="1" applyBorder="1" applyAlignment="1">
      <alignment horizontal="center" vertical="center"/>
    </xf>
    <xf numFmtId="0" fontId="24" fillId="4" borderId="6" xfId="0" applyFont="1" applyFill="1" applyBorder="1" applyAlignment="1">
      <alignment horizontal="center" vertical="center"/>
    </xf>
    <xf numFmtId="165" fontId="24" fillId="4" borderId="6" xfId="0" applyNumberFormat="1" applyFont="1" applyFill="1" applyBorder="1" applyAlignment="1">
      <alignment horizontal="center" vertical="center"/>
    </xf>
    <xf numFmtId="166" fontId="24" fillId="4" borderId="6" xfId="0" applyNumberFormat="1" applyFont="1" applyFill="1" applyBorder="1" applyAlignment="1">
      <alignment horizontal="center" vertical="center"/>
    </xf>
    <xf numFmtId="168" fontId="24" fillId="4" borderId="6" xfId="0" applyNumberFormat="1" applyFont="1" applyFill="1" applyBorder="1" applyAlignment="1">
      <alignment horizontal="center" vertical="center"/>
    </xf>
    <xf numFmtId="169" fontId="24" fillId="4" borderId="6" xfId="0" applyNumberFormat="1" applyFont="1" applyFill="1" applyBorder="1" applyAlignment="1">
      <alignment horizontal="center" vertical="center"/>
    </xf>
    <xf numFmtId="168" fontId="1" fillId="4" borderId="0" xfId="0" applyNumberFormat="1" applyFont="1" applyFill="1">
      <alignment vertical="center"/>
      <protection locked="0" hidden="0"/>
    </xf>
    <xf numFmtId="167" fontId="1" fillId="4" borderId="0" xfId="0" applyNumberFormat="1" applyFont="1" applyFill="1">
      <alignment vertical="center"/>
      <protection locked="0" hidden="0"/>
    </xf>
    <xf numFmtId="169" fontId="1" fillId="4" borderId="10" xfId="0" applyNumberFormat="1" applyFont="1" applyFill="1" applyBorder="1" applyAlignment="1">
      <alignment horizontal="center" vertical="center"/>
      <protection locked="0" hidden="0"/>
    </xf>
    <xf numFmtId="49" fontId="33" fillId="4" borderId="13" xfId="0" applyNumberFormat="1" applyFont="1" applyFill="1" applyBorder="1" applyAlignment="1">
      <alignment horizontal="center" vertical="center" wrapText="1"/>
    </xf>
    <xf numFmtId="168" fontId="24" fillId="4" borderId="14" xfId="0" applyNumberFormat="1" applyFont="1" applyFill="1" applyBorder="1" applyAlignment="1">
      <alignment horizontal="center" vertical="center"/>
    </xf>
    <xf numFmtId="169" fontId="1" fillId="4" borderId="15" xfId="0" applyNumberFormat="1" applyFont="1" applyFill="1" applyBorder="1" applyAlignment="1">
      <alignment horizontal="center" vertical="center"/>
      <protection locked="0" hidden="0"/>
    </xf>
    <xf numFmtId="49" fontId="33" fillId="4" borderId="14" xfId="0" applyNumberFormat="1" applyFont="1" applyFill="1" applyBorder="1" applyAlignment="1">
      <alignment horizontal="center" vertical="center" wrapText="1"/>
    </xf>
    <xf numFmtId="169" fontId="1" fillId="4" borderId="16" xfId="0" applyNumberFormat="1" applyFont="1" applyFill="1" applyBorder="1" applyAlignment="1">
      <alignment horizontal="center" vertical="center"/>
      <protection locked="0" hidden="0"/>
    </xf>
    <xf numFmtId="49" fontId="33" fillId="4" borderId="9" xfId="0" applyNumberFormat="1" applyFont="1" applyFill="1" applyBorder="1" applyAlignment="1">
      <alignment horizontal="center" vertical="center" wrapText="1"/>
    </xf>
    <xf numFmtId="49" fontId="33" fillId="4" borderId="27" xfId="0" applyNumberFormat="1" applyFont="1" applyFill="1" applyBorder="1" applyAlignment="1">
      <alignment horizontal="center" vertical="center" wrapText="1"/>
    </xf>
    <xf numFmtId="49" fontId="33" fillId="4" borderId="17" xfId="0" applyNumberFormat="1" applyFont="1" applyFill="1" applyBorder="1" applyAlignment="1">
      <alignment horizontal="center" vertical="center" wrapText="1"/>
    </xf>
    <xf numFmtId="49" fontId="33" fillId="4" borderId="6" xfId="0" applyNumberFormat="1" applyFont="1" applyFill="1" applyBorder="1" applyAlignment="1">
      <alignment horizontal="center" vertical="center" wrapText="1"/>
    </xf>
    <xf numFmtId="168" fontId="24" fillId="4" borderId="13" xfId="0" applyNumberFormat="1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center" vertical="center"/>
    </xf>
    <xf numFmtId="165" fontId="24" fillId="4" borderId="12" xfId="0" applyNumberFormat="1" applyFont="1" applyFill="1" applyBorder="1" applyAlignment="1">
      <alignment horizontal="center" vertical="center"/>
    </xf>
    <xf numFmtId="166" fontId="24" fillId="4" borderId="12" xfId="0" applyNumberFormat="1" applyFont="1" applyFill="1" applyBorder="1" applyAlignment="1">
      <alignment horizontal="center" vertical="center"/>
    </xf>
    <xf numFmtId="169" fontId="24" fillId="4" borderId="12" xfId="0" applyNumberFormat="1" applyFont="1" applyFill="1" applyBorder="1" applyAlignment="1">
      <alignment horizontal="center" vertical="center"/>
    </xf>
    <xf numFmtId="0" fontId="34" fillId="4" borderId="10" xfId="0" applyFont="1" applyFill="1" applyBorder="1" applyAlignment="1" quotePrefix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165" fontId="24" fillId="4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  <protection locked="0" hidden="0"/>
    </xf>
    <xf numFmtId="168" fontId="24" fillId="4" borderId="2" xfId="0" applyNumberFormat="1" applyFont="1" applyFill="1" applyBorder="1" applyAlignment="1">
      <alignment horizontal="center" vertical="center"/>
    </xf>
    <xf numFmtId="169" fontId="1" fillId="4" borderId="2" xfId="0" applyNumberFormat="1" applyFont="1" applyFill="1" applyBorder="1" applyAlignment="1">
      <alignment horizontal="center" vertical="center"/>
      <protection locked="0" hidden="0"/>
    </xf>
    <xf numFmtId="168" fontId="1" fillId="4" borderId="2" xfId="0" applyNumberFormat="1" applyFont="1" applyFill="1" applyBorder="1" applyAlignment="1">
      <alignment horizontal="center" vertical="center"/>
      <protection locked="0" hidden="0"/>
    </xf>
    <xf numFmtId="168" fontId="1" fillId="4" borderId="2" xfId="0" applyNumberFormat="1" applyFont="1" applyFill="1" applyBorder="1">
      <alignment vertical="center"/>
      <protection locked="0" hidden="0"/>
    </xf>
    <xf numFmtId="0" fontId="1" fillId="4" borderId="2" xfId="0" applyFont="1" applyFill="1" applyBorder="1">
      <alignment vertical="center"/>
      <protection locked="0" hidden="0"/>
    </xf>
    <xf numFmtId="167" fontId="1" fillId="4" borderId="2" xfId="0" applyNumberFormat="1" applyFont="1" applyFill="1" applyBorder="1">
      <alignment vertical="center"/>
      <protection locked="0" hidden="0"/>
    </xf>
    <xf numFmtId="0" fontId="34" fillId="4" borderId="15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167" fontId="1" fillId="4" borderId="2" xfId="0" applyNumberFormat="1" applyFont="1" applyFill="1" applyBorder="1" applyAlignment="1">
      <alignment horizontal="center" vertical="center"/>
      <protection locked="0" hidden="0"/>
    </xf>
    <xf numFmtId="0" fontId="1" fillId="4" borderId="16" xfId="0" applyFont="1" applyFill="1" applyBorder="1" applyAlignment="1">
      <alignment horizontal="center" vertical="center" wrapText="1"/>
    </xf>
    <xf numFmtId="0" fontId="35" fillId="4" borderId="10" xfId="0" applyFont="1" applyFill="1" applyBorder="1" applyAlignment="1">
      <alignment horizontal="center" vertical="center"/>
    </xf>
    <xf numFmtId="0" fontId="36" fillId="4" borderId="10" xfId="4" applyFont="1" applyFill="1" applyBorder="1" applyAlignment="1">
      <alignment horizontal="center" vertical="center" wrapText="1"/>
    </xf>
    <xf numFmtId="0" fontId="36" fillId="4" borderId="10" xfId="4" applyFont="1" applyFill="1" applyBorder="1" applyAlignment="1">
      <alignment horizontal="center" vertical="center"/>
    </xf>
    <xf numFmtId="165" fontId="24" fillId="4" borderId="10" xfId="0" applyNumberFormat="1" applyFont="1" applyFill="1" applyBorder="1" applyAlignment="1">
      <alignment horizontal="center" vertical="center"/>
    </xf>
    <xf numFmtId="0" fontId="37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  <protection locked="0" hidden="0"/>
    </xf>
    <xf numFmtId="168" fontId="1" fillId="4" borderId="10" xfId="0" applyNumberFormat="1" applyFont="1" applyFill="1" applyBorder="1">
      <alignment vertical="center"/>
      <protection locked="0" hidden="0"/>
    </xf>
    <xf numFmtId="167" fontId="1" fillId="4" borderId="10" xfId="0" applyNumberFormat="1" applyFont="1" applyFill="1" applyBorder="1" applyAlignment="1">
      <alignment horizontal="center" vertical="center"/>
      <protection locked="0" hidden="0"/>
    </xf>
    <xf numFmtId="168" fontId="1" fillId="4" borderId="10" xfId="0" applyNumberFormat="1" applyFont="1" applyFill="1" applyBorder="1" applyAlignment="1">
      <alignment horizontal="center" vertical="center"/>
      <protection locked="0" hidden="0"/>
    </xf>
    <xf numFmtId="0" fontId="1" fillId="4" borderId="10" xfId="0" applyFont="1" applyFill="1" applyBorder="1">
      <alignment vertical="center"/>
      <protection locked="0" hidden="0"/>
    </xf>
    <xf numFmtId="167" fontId="1" fillId="4" borderId="10" xfId="0" applyNumberFormat="1" applyFont="1" applyFill="1" applyBorder="1">
      <alignment vertical="center"/>
      <protection locked="0" hidden="0"/>
    </xf>
    <xf numFmtId="166" fontId="1" fillId="4" borderId="2" xfId="0" applyNumberFormat="1" applyFont="1" applyFill="1" applyBorder="1">
      <alignment vertical="center"/>
      <protection locked="0" hidden="0"/>
    </xf>
    <xf numFmtId="165" fontId="1" fillId="4" borderId="2" xfId="0" applyNumberFormat="1" applyFont="1" applyFill="1" applyBorder="1" applyAlignment="1">
      <alignment horizontal="center" vertical="center"/>
      <protection locked="0" hidden="0"/>
    </xf>
    <xf numFmtId="0" fontId="37" fillId="4" borderId="2" xfId="0" applyFont="1" applyFill="1" applyBorder="1" applyAlignment="1">
      <alignment horizontal="center" vertical="center"/>
    </xf>
    <xf numFmtId="166" fontId="1" fillId="0" borderId="0" xfId="0" applyNumberFormat="1" applyFont="1">
      <alignment vertical="center"/>
      <protection locked="0" hidden="0"/>
    </xf>
    <xf numFmtId="165" fontId="1" fillId="0" borderId="0" xfId="0" applyNumberFormat="1" applyFont="1">
      <alignment vertical="center"/>
      <protection locked="0" hidden="0"/>
    </xf>
    <xf numFmtId="167" fontId="1" fillId="0" borderId="0" xfId="0" applyNumberFormat="1" applyFont="1">
      <alignment vertical="center"/>
      <protection locked="0" hidden="0"/>
    </xf>
    <xf numFmtId="168" fontId="1" fillId="0" borderId="0" xfId="0" applyNumberFormat="1" applyFont="1">
      <alignment vertical="center"/>
      <protection locked="0" hidden="0"/>
    </xf>
    <xf numFmtId="169" fontId="1" fillId="0" borderId="0" xfId="0" applyNumberFormat="1" applyFont="1" applyAlignment="1">
      <alignment horizontal="center" vertical="center"/>
      <protection locked="0" hidden="0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right" vertical="center" wrapText="1"/>
    </xf>
    <xf numFmtId="0" fontId="38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164" fontId="38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>
      <alignment vertical="center"/>
    </xf>
    <xf numFmtId="0" fontId="34" fillId="0" borderId="6" xfId="0" applyFont="1" applyFill="1" applyBorder="1" applyAlignment="1">
      <alignment horizontal="center" vertical="center" wrapText="1"/>
    </xf>
    <xf numFmtId="0" fontId="34" fillId="0" borderId="12" xfId="0" applyFont="1" applyFill="1" applyBorder="1" applyAlignment="1">
      <alignment horizontal="center" vertical="center" wrapText="1"/>
    </xf>
    <xf numFmtId="49" fontId="39" fillId="0" borderId="6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39" fillId="0" borderId="0" xfId="0" applyFont="1">
      <alignment vertical="center"/>
      <protection locked="0" hidden="0"/>
    </xf>
    <xf numFmtId="49" fontId="39" fillId="0" borderId="12" xfId="0" applyNumberFormat="1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40" fillId="0" borderId="10" xfId="1" applyFont="1" applyFill="1" applyBorder="1" applyAlignment="1">
      <alignment horizontal="center" vertical="center" wrapText="1"/>
      <protection locked="0" hidden="0"/>
    </xf>
    <xf numFmtId="0" fontId="34" fillId="0" borderId="10" xfId="1" applyFont="1" applyFill="1" applyBorder="1" applyAlignment="1">
      <alignment horizontal="center" vertical="center" wrapText="1"/>
      <protection locked="0" hidden="0"/>
    </xf>
    <xf numFmtId="165" fontId="41" fillId="0" borderId="10" xfId="1" applyNumberFormat="1" applyFont="1" applyFill="1" applyBorder="1" applyAlignment="1">
      <alignment horizontal="left" vertical="center" wrapText="1"/>
      <protection locked="0" hidden="0"/>
    </xf>
    <xf numFmtId="0" fontId="41" fillId="0" borderId="10" xfId="0" applyFont="1" applyBorder="1" applyAlignment="1">
      <alignment horizontal="center" vertical="center" wrapText="1"/>
      <protection locked="0" hidden="0"/>
    </xf>
    <xf numFmtId="166" fontId="34" fillId="0" borderId="10" xfId="0" applyNumberFormat="1" applyFont="1" applyBorder="1" applyAlignment="1">
      <alignment horizontal="center" vertical="center" wrapText="1"/>
      <protection locked="0" hidden="0"/>
    </xf>
    <xf numFmtId="0" fontId="35" fillId="0" borderId="2" xfId="0" applyFont="1" applyBorder="1" applyAlignment="1">
      <alignment horizontal="center" vertical="center"/>
    </xf>
    <xf numFmtId="0" fontId="1" fillId="0" borderId="2" xfId="0" applyBorder="1" applyAlignment="1">
      <alignment horizontal="center" vertical="center"/>
    </xf>
    <xf numFmtId="0" fontId="1" fillId="0" borderId="2" xfId="0" applyBorder="1">
      <alignment vertical="center"/>
    </xf>
    <xf numFmtId="0" fontId="41" fillId="0" borderId="2" xfId="0" applyFont="1" applyBorder="1" applyAlignment="1">
      <alignment horizontal="center" vertical="center" wrapText="1"/>
      <protection locked="0" hidden="0"/>
    </xf>
  </cellXfs>
  <cellStyles count="5">
    <cellStyle name="常规" xfId="0" builtinId="0"/>
    <cellStyle name="常规_副本课务20110115" xfId="1"/>
    <cellStyle name="常规_任课" xfId="2"/>
    <cellStyle name="常规_Sheet1" xfId="3"/>
    <cellStyle name="常规 10" xfId="4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externalLink" Target="externalLinks/externalLink1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www.wps.cn/officeDocument/2020/cellImage" Target="cellimages.xml"/><Relationship Id="rId9" Type="http://schemas.openxmlformats.org/officeDocument/2006/relationships/sharedStrings" Target="sharedStrings.xml"/><Relationship Id="rId10" Type="http://schemas.openxmlformats.org/officeDocument/2006/relationships/styles" Target="styles.xml"/><Relationship Id="rId11" Type="http://schemas.openxmlformats.org/officeDocument/2006/relationships/theme" Target="theme/theme1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\Users\hp\Downloads\&#33521;&#35821;&#32452;%25202026&#24180;&#22806;&#32856;&#25945;&#24072;&#24037;&#20316;&#37327;&#32479;&#3574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教师工作量汇总表"/>
      <sheetName val="Sheet1"/>
      <sheetName val="教学工作量2026 上"/>
      <sheetName val="其他工作量2026上"/>
      <sheetName val="教学工作量2026下"/>
      <sheetName val="其他工作量2026下"/>
    </sheetNames>
    <sheetDataSet>
      <sheetData sheetId="0"/>
      <sheetData sheetId="1"/>
      <sheetData sheetId="2">
        <row r="6">
          <cell r="U6">
            <v>167.822222222222</v>
          </cell>
        </row>
        <row r="8">
          <cell r="U8">
            <v>138.888888888889</v>
          </cell>
        </row>
        <row r="10">
          <cell r="U10">
            <v>176.924444444444</v>
          </cell>
        </row>
        <row r="12">
          <cell r="U12">
            <v>192.426666666667</v>
          </cell>
        </row>
        <row r="14">
          <cell r="U14">
            <v>210.835555555556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5.vml"/><Relationship Id="rId2" Type="http://schemas.openxmlformats.org/officeDocument/2006/relationships/comments" Target="../comments5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54"/>
  <sheetViews>
    <sheetView workbookViewId="0">
      <selection activeCell="I11" sqref="I11"/>
    </sheetView>
  </sheetViews>
  <sheetFormatPr defaultRowHeight="15.6" defaultColWidth="9"/>
  <cols>
    <col min="1" max="1" customWidth="1" width="13.582031" style="0"/>
    <col min="3" max="3" customWidth="1" width="9.691406" style="1"/>
    <col min="4" max="4" customWidth="1" width="6.5" style="0"/>
    <col min="5" max="5" customWidth="1" width="7.3320312" style="1"/>
    <col min="6" max="6" customWidth="1" width="7.5" style="0"/>
    <col min="7" max="7" customWidth="1" width="8.5" style="1"/>
    <col min="8" max="8" customWidth="1" width="9.5" style="0"/>
    <col min="9" max="9" customWidth="0" width="9.0" style="1"/>
    <col min="10" max="10" customWidth="1" width="7.0976562" style="0"/>
  </cols>
  <sheetData>
    <row r="1" spans="8:8" s="2" ht="57.0" customFormat="1" customHeight="1">
      <c r="A1" s="3" t="s">
        <v>0</v>
      </c>
      <c r="B1" s="4"/>
      <c r="C1" s="5"/>
      <c r="D1" s="4"/>
      <c r="E1" s="5"/>
      <c r="F1" s="4"/>
      <c r="G1" s="5"/>
      <c r="H1" s="4"/>
      <c r="I1" s="5"/>
      <c r="J1" s="4"/>
    </row>
    <row r="2" spans="8:8" s="2" ht="28.5" customFormat="1" customHeight="1">
      <c r="A2" s="6" t="s">
        <v>1</v>
      </c>
      <c r="B2" s="7"/>
      <c r="C2" s="8"/>
      <c r="D2" s="7"/>
      <c r="E2" s="8"/>
      <c r="F2" s="7"/>
      <c r="G2" s="8"/>
      <c r="H2" s="7"/>
      <c r="I2" s="8"/>
      <c r="J2" s="7"/>
    </row>
    <row r="3" spans="8:8" s="2" ht="18.0" customFormat="1" customHeight="1">
      <c r="A3" s="9" t="s">
        <v>2</v>
      </c>
      <c r="B3" s="9"/>
      <c r="C3" s="10"/>
      <c r="D3" s="9"/>
      <c r="E3" s="10"/>
      <c r="F3" s="9"/>
      <c r="G3" s="10"/>
      <c r="H3" s="9"/>
      <c r="I3" s="10"/>
      <c r="J3" s="9"/>
    </row>
    <row r="4" spans="8:8" s="2" ht="20.25" customFormat="1" customHeight="1">
      <c r="A4" s="11" t="s">
        <v>3</v>
      </c>
      <c r="B4" s="12" t="s">
        <v>4</v>
      </c>
      <c r="C4" s="13" t="s">
        <v>5</v>
      </c>
      <c r="D4" s="14"/>
      <c r="E4" s="13" t="s">
        <v>6</v>
      </c>
      <c r="F4" s="15"/>
      <c r="G4" s="13" t="s">
        <v>7</v>
      </c>
      <c r="H4" s="14"/>
      <c r="I4" s="16" t="s">
        <v>8</v>
      </c>
      <c r="J4" s="12" t="s">
        <v>9</v>
      </c>
    </row>
    <row r="5" spans="8:8" s="2" ht="25.5" customFormat="1" customHeight="1">
      <c r="A5" s="11"/>
      <c r="B5" s="12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6"/>
      <c r="J5" s="12"/>
    </row>
    <row r="6" spans="8:8" s="19" ht="15.6" customFormat="1">
      <c r="A6" s="20" t="s">
        <v>12</v>
      </c>
      <c r="B6" s="21" t="s">
        <v>13</v>
      </c>
      <c r="C6" s="22">
        <f>'[1]教学工作量2026 上'!U6</f>
        <v>167.822222222222</v>
      </c>
      <c r="D6" s="23">
        <v>0.0</v>
      </c>
      <c r="E6" s="24"/>
      <c r="F6" s="24"/>
      <c r="G6" s="24">
        <f t="shared" si="0" ref="G6:G10">C6+E6</f>
        <v>167.822222222222</v>
      </c>
      <c r="H6" s="24">
        <f t="shared" si="1" ref="H6:H10">D6+F6</f>
        <v>0.0</v>
      </c>
      <c r="I6" s="25">
        <f t="shared" si="2" ref="I6:I10">G6+H6</f>
        <v>167.822222222222</v>
      </c>
      <c r="J6" s="26">
        <f>E6+F6</f>
        <v>0.0</v>
      </c>
    </row>
    <row r="7" spans="8:8" s="27" ht="15.6" customFormat="1">
      <c r="A7" s="20" t="s">
        <v>14</v>
      </c>
      <c r="B7" s="21" t="s">
        <v>15</v>
      </c>
      <c r="C7" s="28">
        <f>'[1]教学工作量2026 上'!U8</f>
        <v>138.888888888889</v>
      </c>
      <c r="D7" s="23">
        <v>0.0</v>
      </c>
      <c r="E7" s="23"/>
      <c r="F7" s="23"/>
      <c r="G7" s="24">
        <f t="shared" si="0"/>
        <v>138.888888888889</v>
      </c>
      <c r="H7" s="24">
        <f t="shared" si="1"/>
        <v>0.0</v>
      </c>
      <c r="I7" s="24">
        <f t="shared" si="2"/>
        <v>138.888888888889</v>
      </c>
      <c r="J7" s="29">
        <f>E7+F7</f>
        <v>0.0</v>
      </c>
    </row>
    <row r="8" spans="8:8" s="27" ht="15.6" customFormat="1">
      <c r="A8" s="30" t="s">
        <v>16</v>
      </c>
      <c r="B8" s="21" t="s">
        <v>17</v>
      </c>
      <c r="C8" s="28">
        <f>'[1]教学工作量2026 上'!U10</f>
        <v>176.924444444444</v>
      </c>
      <c r="D8" s="23">
        <v>0.0</v>
      </c>
      <c r="E8" s="23"/>
      <c r="F8" s="23"/>
      <c r="G8" s="24">
        <f t="shared" si="0"/>
        <v>176.924444444444</v>
      </c>
      <c r="H8" s="24">
        <f t="shared" si="1"/>
        <v>0.0</v>
      </c>
      <c r="I8" s="24">
        <f t="shared" si="2"/>
        <v>176.924444444444</v>
      </c>
      <c r="J8" s="29">
        <f>E8+F8</f>
        <v>0.0</v>
      </c>
    </row>
    <row r="9" spans="8:8" s="27" ht="15.6" customFormat="1">
      <c r="A9" s="20" t="s">
        <v>18</v>
      </c>
      <c r="B9" s="21" t="s">
        <v>19</v>
      </c>
      <c r="C9" s="28">
        <f>'[1]教学工作量2026 上'!U12</f>
        <v>192.426666666667</v>
      </c>
      <c r="D9" s="23">
        <v>0.0</v>
      </c>
      <c r="E9" s="23"/>
      <c r="F9" s="23"/>
      <c r="G9" s="24">
        <f t="shared" si="0"/>
        <v>192.426666666667</v>
      </c>
      <c r="H9" s="24">
        <f t="shared" si="1"/>
        <v>0.0</v>
      </c>
      <c r="I9" s="24">
        <f t="shared" si="2"/>
        <v>192.426666666667</v>
      </c>
      <c r="J9" s="29">
        <f>E9+F9</f>
        <v>0.0</v>
      </c>
    </row>
    <row r="10" spans="8:8" s="27" ht="15.6" customFormat="1">
      <c r="A10" s="31" t="s">
        <v>20</v>
      </c>
      <c r="B10" s="32" t="s">
        <v>21</v>
      </c>
      <c r="C10" s="28">
        <f>'[1]教学工作量2026 上'!U14</f>
        <v>210.835555555556</v>
      </c>
      <c r="D10" s="33">
        <v>0.0</v>
      </c>
      <c r="E10" s="33"/>
      <c r="F10" s="33"/>
      <c r="G10" s="34">
        <f t="shared" si="0"/>
        <v>210.835555555556</v>
      </c>
      <c r="H10" s="34">
        <f t="shared" si="1"/>
        <v>0.0</v>
      </c>
      <c r="I10" s="34">
        <f t="shared" si="2"/>
        <v>210.835555555556</v>
      </c>
      <c r="J10" s="35">
        <f>E10+F10</f>
        <v>0.0</v>
      </c>
    </row>
    <row r="11" spans="8:8" s="36" ht="15.6" customFormat="1">
      <c r="A11" s="37" t="s">
        <v>22</v>
      </c>
      <c r="B11" s="21" t="s">
        <v>23</v>
      </c>
      <c r="C11" s="23">
        <v>96.0</v>
      </c>
      <c r="D11" s="23">
        <v>4.0</v>
      </c>
      <c r="E11" s="23"/>
      <c r="F11" s="23"/>
      <c r="G11" s="23">
        <f>C11+E11</f>
        <v>96.0</v>
      </c>
      <c r="H11" s="23">
        <f>D11+F11</f>
        <v>4.0</v>
      </c>
      <c r="I11" s="24">
        <f>G11+H11</f>
        <v>100.0</v>
      </c>
      <c r="J11" s="38">
        <f>E11+F11</f>
        <v>0.0</v>
      </c>
    </row>
    <row r="12" spans="8:8" s="27" ht="15.6" customFormat="1">
      <c r="A12" s="39"/>
      <c r="C12" s="40"/>
      <c r="E12" s="40"/>
      <c r="G12" s="40"/>
      <c r="I12" s="40"/>
    </row>
    <row r="13" spans="8:8">
      <c r="A13" s="39"/>
    </row>
    <row r="14" spans="8:8">
      <c r="A14" s="41"/>
    </row>
    <row r="15" spans="8:8">
      <c r="A15" s="39"/>
    </row>
    <row r="16" spans="8:8">
      <c r="A16" s="39"/>
    </row>
    <row r="18" spans="8:8">
      <c r="A18" s="42"/>
    </row>
    <row r="19" spans="8:8">
      <c r="A19" s="42"/>
    </row>
    <row r="20" spans="8:8">
      <c r="A20" s="42"/>
    </row>
    <row r="21" spans="8:8">
      <c r="A21" s="42"/>
    </row>
    <row r="22" spans="8:8">
      <c r="A22" s="42"/>
    </row>
    <row r="23" spans="8:8">
      <c r="A23" s="42"/>
    </row>
    <row r="24" spans="8:8">
      <c r="A24" s="42"/>
    </row>
    <row r="25" spans="8:8">
      <c r="A25" s="42"/>
    </row>
    <row r="26" spans="8:8">
      <c r="A26" s="42"/>
    </row>
    <row r="27" spans="8:8">
      <c r="A27" s="42"/>
    </row>
    <row r="28" spans="8:8">
      <c r="A28" s="42"/>
    </row>
    <row r="29" spans="8:8">
      <c r="A29" s="42"/>
    </row>
    <row r="30" spans="8:8">
      <c r="A30" s="42"/>
    </row>
    <row r="31" spans="8:8">
      <c r="A31" s="42"/>
    </row>
    <row r="32" spans="8:8">
      <c r="A32" s="42"/>
    </row>
    <row r="33" spans="8:8">
      <c r="A33" s="42"/>
    </row>
    <row r="34" spans="8:8">
      <c r="A34" s="42"/>
    </row>
    <row r="35" spans="8:8">
      <c r="A35" s="42"/>
    </row>
    <row r="36" spans="8:8">
      <c r="A36" s="42"/>
    </row>
    <row r="37" spans="8:8">
      <c r="A37" s="42"/>
    </row>
    <row r="38" spans="8:8">
      <c r="A38" s="42"/>
    </row>
    <row r="39" spans="8:8">
      <c r="A39" s="42"/>
    </row>
    <row r="40" spans="8:8">
      <c r="A40" s="42"/>
    </row>
    <row r="41" spans="8:8">
      <c r="A41" s="42"/>
    </row>
    <row r="42" spans="8:8">
      <c r="A42" s="42"/>
    </row>
    <row r="43" spans="8:8">
      <c r="A43" s="42"/>
    </row>
    <row r="44" spans="8:8">
      <c r="A44" s="42"/>
    </row>
    <row r="45" spans="8:8">
      <c r="A45" s="42"/>
    </row>
    <row r="46" spans="8:8">
      <c r="A46" s="42"/>
    </row>
    <row r="47" spans="8:8">
      <c r="A47" s="42"/>
    </row>
    <row r="48" spans="8:8">
      <c r="A48" s="42"/>
    </row>
    <row r="49" spans="8:8">
      <c r="A49" s="42"/>
    </row>
    <row r="50" spans="8:8">
      <c r="A50" s="42"/>
    </row>
    <row r="51" spans="8:8">
      <c r="A51" s="42"/>
    </row>
    <row r="52" spans="8:8">
      <c r="A52" s="42"/>
    </row>
    <row r="53" spans="8:8">
      <c r="A53" s="42"/>
    </row>
    <row r="54" spans="8:8">
      <c r="A54" s="42"/>
    </row>
    <row r="55" spans="8:8">
      <c r="A55" s="42"/>
    </row>
    <row r="56" spans="8:8">
      <c r="A56" s="42"/>
    </row>
    <row r="57" spans="8:8">
      <c r="A57" s="42"/>
    </row>
    <row r="58" spans="8:8">
      <c r="A58" s="42"/>
    </row>
    <row r="59" spans="8:8">
      <c r="A59" s="42"/>
    </row>
    <row r="60" spans="8:8">
      <c r="A60" s="42"/>
    </row>
    <row r="61" spans="8:8">
      <c r="A61" s="42"/>
    </row>
    <row r="62" spans="8:8">
      <c r="A62" s="42"/>
    </row>
    <row r="63" spans="8:8">
      <c r="A63" s="42"/>
    </row>
    <row r="64" spans="8:8">
      <c r="A64" s="42"/>
    </row>
    <row r="65" spans="8:8">
      <c r="A65" s="42"/>
    </row>
    <row r="66" spans="8:8">
      <c r="A66" s="42"/>
    </row>
    <row r="67" spans="8:8">
      <c r="A67" s="42"/>
    </row>
    <row r="68" spans="8:8">
      <c r="A68" s="42"/>
    </row>
    <row r="69" spans="8:8">
      <c r="A69" s="42"/>
    </row>
    <row r="70" spans="8:8">
      <c r="A70" s="42"/>
    </row>
    <row r="71" spans="8:8">
      <c r="A71" s="42"/>
    </row>
    <row r="72" spans="8:8">
      <c r="A72" s="42"/>
    </row>
    <row r="73" spans="8:8">
      <c r="A73" s="42"/>
    </row>
    <row r="74" spans="8:8">
      <c r="A74" s="42"/>
    </row>
    <row r="75" spans="8:8">
      <c r="A75" s="42"/>
    </row>
    <row r="76" spans="8:8">
      <c r="A76" s="42"/>
    </row>
    <row r="77" spans="8:8">
      <c r="A77" s="42"/>
    </row>
    <row r="78" spans="8:8">
      <c r="A78" s="42"/>
    </row>
    <row r="79" spans="8:8">
      <c r="A79" s="42"/>
    </row>
    <row r="80" spans="8:8">
      <c r="A80" s="42"/>
    </row>
    <row r="81" spans="8:8">
      <c r="A81" s="42"/>
    </row>
    <row r="82" spans="8:8">
      <c r="A82" s="42"/>
    </row>
    <row r="83" spans="8:8">
      <c r="A83" s="42"/>
    </row>
    <row r="84" spans="8:8">
      <c r="A84" s="42"/>
    </row>
    <row r="85" spans="8:8">
      <c r="A85" s="42"/>
    </row>
    <row r="86" spans="8:8">
      <c r="A86" s="42"/>
    </row>
    <row r="87" spans="8:8">
      <c r="A87" s="42"/>
    </row>
    <row r="88" spans="8:8">
      <c r="A88" s="42"/>
    </row>
    <row r="89" spans="8:8">
      <c r="A89" s="42"/>
    </row>
    <row r="90" spans="8:8">
      <c r="A90" s="42"/>
    </row>
    <row r="91" spans="8:8">
      <c r="A91" s="42"/>
    </row>
    <row r="92" spans="8:8">
      <c r="A92" s="42"/>
    </row>
    <row r="93" spans="8:8">
      <c r="A93" s="42"/>
    </row>
    <row r="94" spans="8:8">
      <c r="A94" s="42"/>
    </row>
    <row r="95" spans="8:8">
      <c r="A95" s="42"/>
    </row>
    <row r="96" spans="8:8">
      <c r="A96" s="42"/>
    </row>
    <row r="97" spans="8:8">
      <c r="A97" s="42"/>
    </row>
    <row r="98" spans="8:8">
      <c r="A98" s="42"/>
    </row>
    <row r="99" spans="8:8">
      <c r="A99" s="42"/>
    </row>
    <row r="100" spans="8:8">
      <c r="A100" s="42"/>
    </row>
    <row r="101" spans="8:8">
      <c r="A101" s="42"/>
    </row>
    <row r="102" spans="8:8">
      <c r="A102" s="42"/>
    </row>
    <row r="103" spans="8:8">
      <c r="A103" s="42"/>
    </row>
    <row r="104" spans="8:8">
      <c r="A104" s="42"/>
    </row>
    <row r="105" spans="8:8">
      <c r="A105" s="42"/>
    </row>
    <row r="106" spans="8:8">
      <c r="A106" s="42"/>
    </row>
    <row r="107" spans="8:8">
      <c r="A107" s="42"/>
    </row>
    <row r="108" spans="8:8">
      <c r="A108" s="42"/>
    </row>
    <row r="109" spans="8:8">
      <c r="A109" s="42"/>
    </row>
    <row r="110" spans="8:8">
      <c r="A110" s="42"/>
    </row>
    <row r="111" spans="8:8">
      <c r="A111" s="42"/>
    </row>
    <row r="112" spans="8:8">
      <c r="A112" s="42"/>
    </row>
    <row r="113" spans="8:8">
      <c r="A113" s="42"/>
    </row>
    <row r="114" spans="8:8">
      <c r="A114" s="42"/>
    </row>
    <row r="115" spans="8:8">
      <c r="A115" s="42"/>
    </row>
    <row r="116" spans="8:8">
      <c r="A116" s="42"/>
    </row>
    <row r="117" spans="8:8">
      <c r="A117" s="42"/>
    </row>
    <row r="118" spans="8:8">
      <c r="A118" s="42"/>
    </row>
    <row r="119" spans="8:8">
      <c r="A119" s="42"/>
    </row>
    <row r="120" spans="8:8">
      <c r="A120" s="42"/>
    </row>
    <row r="121" spans="8:8">
      <c r="A121" s="42"/>
    </row>
    <row r="122" spans="8:8">
      <c r="A122" s="42"/>
    </row>
    <row r="123" spans="8:8">
      <c r="A123" s="42"/>
    </row>
    <row r="124" spans="8:8">
      <c r="A124" s="42"/>
    </row>
    <row r="125" spans="8:8">
      <c r="A125" s="42"/>
    </row>
    <row r="126" spans="8:8">
      <c r="A126" s="42"/>
    </row>
    <row r="127" spans="8:8">
      <c r="A127" s="42"/>
    </row>
    <row r="128" spans="8:8">
      <c r="A128" s="42"/>
    </row>
    <row r="129" spans="8:8">
      <c r="A129" s="42"/>
    </row>
    <row r="130" spans="8:8">
      <c r="A130" s="42"/>
    </row>
    <row r="131" spans="8:8">
      <c r="A131" s="42"/>
    </row>
    <row r="132" spans="8:8">
      <c r="A132" s="42"/>
    </row>
    <row r="133" spans="8:8">
      <c r="A133" s="42"/>
    </row>
    <row r="134" spans="8:8">
      <c r="A134" s="42"/>
    </row>
    <row r="135" spans="8:8">
      <c r="A135" s="42"/>
    </row>
    <row r="136" spans="8:8">
      <c r="A136" s="42"/>
    </row>
    <row r="137" spans="8:8">
      <c r="A137" s="42"/>
    </row>
    <row r="138" spans="8:8">
      <c r="A138" s="42"/>
    </row>
    <row r="139" spans="8:8">
      <c r="A139" s="42"/>
    </row>
    <row r="140" spans="8:8">
      <c r="A140" s="42"/>
    </row>
    <row r="141" spans="8:8">
      <c r="A141" s="42"/>
    </row>
    <row r="142" spans="8:8">
      <c r="A142" s="42"/>
    </row>
    <row r="143" spans="8:8">
      <c r="A143" s="42"/>
    </row>
    <row r="144" spans="8:8">
      <c r="A144" s="42"/>
    </row>
    <row r="145" spans="8:8">
      <c r="A145" s="42"/>
    </row>
    <row r="146" spans="8:8">
      <c r="A146" s="42"/>
    </row>
    <row r="147" spans="8:8">
      <c r="A147" s="42"/>
    </row>
    <row r="148" spans="8:8">
      <c r="A148" s="42"/>
    </row>
    <row r="149" spans="8:8">
      <c r="A149" s="42"/>
    </row>
    <row r="150" spans="8:8">
      <c r="A150" s="42"/>
    </row>
    <row r="151" spans="8:8">
      <c r="A151" s="42"/>
    </row>
    <row r="152" spans="8:8">
      <c r="A152" s="42"/>
    </row>
    <row r="153" spans="8:8">
      <c r="A153" s="42"/>
    </row>
    <row r="154" spans="8:8">
      <c r="A154" s="42"/>
    </row>
    <row r="155" spans="8:8">
      <c r="A155" s="42"/>
    </row>
    <row r="156" spans="8:8">
      <c r="A156" s="42"/>
    </row>
    <row r="157" spans="8:8">
      <c r="A157" s="42"/>
    </row>
    <row r="158" spans="8:8">
      <c r="A158" s="42"/>
    </row>
    <row r="159" spans="8:8">
      <c r="A159" s="42"/>
    </row>
    <row r="160" spans="8:8">
      <c r="A160" s="42"/>
    </row>
    <row r="161" spans="8:8">
      <c r="A161" s="42"/>
    </row>
    <row r="162" spans="8:8">
      <c r="A162" s="42"/>
    </row>
    <row r="163" spans="8:8">
      <c r="A163" s="42"/>
    </row>
    <row r="164" spans="8:8">
      <c r="A164" s="42"/>
    </row>
    <row r="165" spans="8:8">
      <c r="A165" s="42"/>
    </row>
    <row r="166" spans="8:8">
      <c r="A166" s="42"/>
    </row>
    <row r="167" spans="8:8">
      <c r="A167" s="42"/>
    </row>
    <row r="168" spans="8:8">
      <c r="A168" s="42"/>
    </row>
    <row r="169" spans="8:8">
      <c r="A169" s="42"/>
    </row>
    <row r="170" spans="8:8">
      <c r="A170" s="42"/>
    </row>
    <row r="171" spans="8:8">
      <c r="A171" s="42"/>
    </row>
    <row r="172" spans="8:8">
      <c r="A172" s="42"/>
    </row>
    <row r="173" spans="8:8">
      <c r="A173" s="42"/>
    </row>
    <row r="174" spans="8:8">
      <c r="A174" s="42"/>
    </row>
    <row r="175" spans="8:8">
      <c r="A175" s="42"/>
    </row>
    <row r="176" spans="8:8">
      <c r="A176" s="42"/>
    </row>
    <row r="177" spans="8:8">
      <c r="A177" s="42"/>
    </row>
    <row r="178" spans="8:8">
      <c r="A178" s="42"/>
    </row>
    <row r="179" spans="8:8">
      <c r="A179" s="42"/>
    </row>
    <row r="180" spans="8:8">
      <c r="A180" s="42"/>
    </row>
    <row r="181" spans="8:8">
      <c r="A181" s="42"/>
    </row>
    <row r="182" spans="8:8">
      <c r="A182" s="42"/>
    </row>
    <row r="183" spans="8:8">
      <c r="A183" s="42"/>
    </row>
    <row r="184" spans="8:8">
      <c r="A184" s="42"/>
    </row>
    <row r="185" spans="8:8">
      <c r="A185" s="42"/>
    </row>
    <row r="186" spans="8:8">
      <c r="A186" s="42"/>
    </row>
    <row r="187" spans="8:8">
      <c r="A187" s="42"/>
    </row>
    <row r="188" spans="8:8">
      <c r="A188" s="42"/>
    </row>
    <row r="189" spans="8:8">
      <c r="A189" s="42"/>
    </row>
    <row r="190" spans="8:8">
      <c r="A190" s="42"/>
    </row>
    <row r="191" spans="8:8">
      <c r="A191" s="42"/>
    </row>
    <row r="192" spans="8:8">
      <c r="A192" s="42"/>
    </row>
    <row r="193" spans="8:8">
      <c r="A193" s="42"/>
    </row>
    <row r="194" spans="8:8">
      <c r="A194" s="42"/>
    </row>
    <row r="195" spans="8:8">
      <c r="A195" s="42"/>
    </row>
    <row r="196" spans="8:8">
      <c r="A196" s="42"/>
    </row>
    <row r="197" spans="8:8">
      <c r="A197" s="42"/>
    </row>
    <row r="198" spans="8:8">
      <c r="A198" s="42"/>
    </row>
    <row r="199" spans="8:8">
      <c r="A199" s="42"/>
    </row>
    <row r="200" spans="8:8">
      <c r="A200" s="42"/>
    </row>
    <row r="201" spans="8:8">
      <c r="A201" s="42"/>
    </row>
    <row r="202" spans="8:8">
      <c r="A202" s="42"/>
    </row>
    <row r="203" spans="8:8">
      <c r="A203" s="42"/>
    </row>
    <row r="204" spans="8:8">
      <c r="A204" s="42"/>
    </row>
    <row r="205" spans="8:8">
      <c r="A205" s="42"/>
    </row>
    <row r="206" spans="8:8">
      <c r="A206" s="42"/>
    </row>
    <row r="207" spans="8:8">
      <c r="A207" s="42"/>
    </row>
    <row r="208" spans="8:8">
      <c r="A208" s="42"/>
    </row>
    <row r="209" spans="8:8">
      <c r="A209" s="42"/>
    </row>
    <row r="210" spans="8:8">
      <c r="A210" s="42"/>
    </row>
    <row r="211" spans="8:8">
      <c r="A211" s="42"/>
    </row>
    <row r="212" spans="8:8">
      <c r="A212" s="42"/>
    </row>
    <row r="213" spans="8:8">
      <c r="A213" s="42"/>
    </row>
    <row r="214" spans="8:8">
      <c r="A214" s="42"/>
    </row>
    <row r="215" spans="8:8">
      <c r="A215" s="42"/>
    </row>
    <row r="216" spans="8:8">
      <c r="A216" s="42"/>
    </row>
    <row r="217" spans="8:8">
      <c r="A217" s="42"/>
    </row>
    <row r="218" spans="8:8">
      <c r="A218" s="42"/>
    </row>
    <row r="219" spans="8:8">
      <c r="A219" s="42"/>
    </row>
    <row r="220" spans="8:8">
      <c r="A220" s="42"/>
    </row>
    <row r="221" spans="8:8">
      <c r="A221" s="42"/>
    </row>
    <row r="222" spans="8:8">
      <c r="A222" s="42"/>
    </row>
    <row r="223" spans="8:8">
      <c r="A223" s="42"/>
    </row>
    <row r="224" spans="8:8">
      <c r="A224" s="42"/>
    </row>
    <row r="225" spans="8:8">
      <c r="A225" s="42"/>
    </row>
    <row r="226" spans="8:8">
      <c r="A226" s="42"/>
    </row>
    <row r="227" spans="8:8">
      <c r="A227" s="42"/>
    </row>
    <row r="228" spans="8:8">
      <c r="A228" s="42"/>
    </row>
    <row r="229" spans="8:8">
      <c r="A229" s="42"/>
    </row>
    <row r="230" spans="8:8">
      <c r="A230" s="42"/>
    </row>
    <row r="231" spans="8:8">
      <c r="A231" s="42"/>
    </row>
    <row r="232" spans="8:8">
      <c r="A232" s="42"/>
    </row>
    <row r="233" spans="8:8">
      <c r="A233" s="42"/>
    </row>
    <row r="234" spans="8:8">
      <c r="A234" s="42"/>
    </row>
    <row r="235" spans="8:8">
      <c r="A235" s="42"/>
    </row>
    <row r="236" spans="8:8">
      <c r="A236" s="42"/>
    </row>
    <row r="237" spans="8:8">
      <c r="A237" s="42"/>
    </row>
    <row r="238" spans="8:8">
      <c r="A238" s="42"/>
    </row>
    <row r="239" spans="8:8">
      <c r="A239" s="42"/>
    </row>
    <row r="240" spans="8:8">
      <c r="A240" s="42"/>
    </row>
    <row r="241" spans="8:8">
      <c r="A241" s="42"/>
    </row>
    <row r="242" spans="8:8">
      <c r="A242" s="42"/>
    </row>
    <row r="243" spans="8:8">
      <c r="A243" s="42"/>
    </row>
    <row r="244" spans="8:8">
      <c r="A244" s="42"/>
    </row>
    <row r="245" spans="8:8">
      <c r="A245" s="42"/>
    </row>
    <row r="246" spans="8:8">
      <c r="A246" s="42"/>
    </row>
    <row r="247" spans="8:8">
      <c r="A247" s="42"/>
    </row>
    <row r="248" spans="8:8">
      <c r="A248" s="42"/>
    </row>
    <row r="249" spans="8:8">
      <c r="A249" s="42"/>
    </row>
    <row r="250" spans="8:8">
      <c r="A250" s="42"/>
    </row>
    <row r="251" spans="8:8">
      <c r="A251" s="42"/>
    </row>
    <row r="252" spans="8:8">
      <c r="A252" s="42"/>
    </row>
    <row r="253" spans="8:8">
      <c r="A253" s="42"/>
    </row>
    <row r="254" spans="8:8">
      <c r="A254" s="42"/>
    </row>
  </sheetData>
  <mergeCells count="10">
    <mergeCell ref="A1:J1"/>
    <mergeCell ref="A2:J2"/>
    <mergeCell ref="A3:J3"/>
    <mergeCell ref="C4:D4"/>
    <mergeCell ref="E4:F4"/>
    <mergeCell ref="G4:H4"/>
    <mergeCell ref="A4:A5"/>
    <mergeCell ref="B4:B5"/>
    <mergeCell ref="I4:I5"/>
    <mergeCell ref="J4:J5"/>
  </mergeCells>
  <printOptions horizontalCentered="1"/>
  <pageMargins left="0.71" right="0.393055555555556" top="0.75" bottom="0.75" header="0.31" footer="0.31"/>
  <headerFooter>
    <oddFooter>&amp;R&amp;P/&amp;N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K9"/>
  <sheetViews>
    <sheetView workbookViewId="0" topLeftCell="A8">
      <selection activeCell="J11" sqref="J11"/>
    </sheetView>
  </sheetViews>
  <sheetFormatPr defaultRowHeight="15.6"/>
  <sheetData>
    <row r="1" spans="8:8" ht="20.4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</row>
    <row r="2" spans="8:8">
      <c r="A2" s="44" t="s">
        <v>25</v>
      </c>
      <c r="B2" s="44"/>
      <c r="C2" s="44"/>
      <c r="D2" s="44"/>
      <c r="E2" s="44"/>
      <c r="F2" s="44"/>
      <c r="G2" s="44"/>
      <c r="H2" s="44"/>
      <c r="I2" s="44"/>
      <c r="J2" s="44"/>
    </row>
    <row r="3" spans="8:8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8:8">
      <c r="A4" s="46" t="s">
        <v>3</v>
      </c>
      <c r="B4" s="47" t="s">
        <v>4</v>
      </c>
      <c r="C4" s="48" t="s">
        <v>26</v>
      </c>
      <c r="D4" s="49"/>
      <c r="E4" s="48" t="s">
        <v>27</v>
      </c>
      <c r="F4" s="50"/>
      <c r="G4" s="48" t="s">
        <v>7</v>
      </c>
      <c r="H4" s="49"/>
      <c r="I4" s="51" t="s">
        <v>8</v>
      </c>
      <c r="J4" s="47" t="s">
        <v>9</v>
      </c>
    </row>
    <row r="5" spans="8:8" ht="19.2">
      <c r="A5" s="46"/>
      <c r="B5" s="47"/>
      <c r="C5" s="52" t="s">
        <v>10</v>
      </c>
      <c r="D5" s="52" t="s">
        <v>11</v>
      </c>
      <c r="E5" s="52" t="s">
        <v>10</v>
      </c>
      <c r="F5" s="52" t="s">
        <v>11</v>
      </c>
      <c r="G5" s="52" t="s">
        <v>10</v>
      </c>
      <c r="H5" s="52" t="s">
        <v>11</v>
      </c>
      <c r="I5" s="51"/>
      <c r="J5" s="47"/>
    </row>
    <row r="6" spans="8:8" ht="34.0" customHeight="1">
      <c r="A6" s="53" t="s">
        <v>16</v>
      </c>
      <c r="B6" s="54" t="s">
        <v>17</v>
      </c>
      <c r="C6" s="55">
        <v>138.453333333333</v>
      </c>
      <c r="D6" s="55">
        <v>28.0</v>
      </c>
      <c r="E6" s="55"/>
      <c r="F6" s="55"/>
      <c r="G6" s="55">
        <v>138.453333333333</v>
      </c>
      <c r="H6" s="55">
        <v>28.0</v>
      </c>
      <c r="I6" s="55">
        <v>166.453333333333</v>
      </c>
      <c r="J6" s="56" t="s">
        <v>28</v>
      </c>
    </row>
    <row r="7" spans="8:8" ht="26.15" customHeight="1">
      <c r="A7" s="57" t="s">
        <v>14</v>
      </c>
      <c r="B7" s="58" t="s">
        <v>15</v>
      </c>
      <c r="C7" s="55">
        <v>132.8</v>
      </c>
      <c r="D7" s="55">
        <v>0.0</v>
      </c>
      <c r="E7" s="55"/>
      <c r="F7" s="55"/>
      <c r="G7" s="55">
        <v>132.8</v>
      </c>
      <c r="H7" s="55">
        <v>0.0</v>
      </c>
      <c r="I7" s="55">
        <v>132.8</v>
      </c>
      <c r="J7" s="56" t="s">
        <v>29</v>
      </c>
    </row>
    <row r="8" spans="8:8" ht="52.0" customHeight="1">
      <c r="A8" s="53" t="s">
        <v>12</v>
      </c>
      <c r="B8" s="54" t="s">
        <v>13</v>
      </c>
      <c r="C8" s="55">
        <v>303.217777777778</v>
      </c>
      <c r="D8" s="55">
        <v>9.0</v>
      </c>
      <c r="E8" s="55"/>
      <c r="F8" s="55"/>
      <c r="G8" s="55"/>
      <c r="H8" s="55">
        <v>9.0</v>
      </c>
      <c r="I8" s="55">
        <v>312.217777777778</v>
      </c>
      <c r="J8" s="56" t="s">
        <v>30</v>
      </c>
    </row>
    <row r="9" spans="8:8" ht="55.0" customHeight="1">
      <c r="A9" s="59" t="s">
        <v>31</v>
      </c>
      <c r="B9" s="60" t="s">
        <v>23</v>
      </c>
      <c r="C9" s="55">
        <v>444.906666666667</v>
      </c>
      <c r="D9" s="55">
        <v>42.0</v>
      </c>
      <c r="E9" s="55"/>
      <c r="F9" s="55"/>
      <c r="G9" s="55">
        <v>444.906666666667</v>
      </c>
      <c r="H9" s="55">
        <v>42.0</v>
      </c>
      <c r="I9" s="55">
        <v>486.906666666667</v>
      </c>
      <c r="J9" s="56" t="s">
        <v>32</v>
      </c>
    </row>
  </sheetData>
  <mergeCells count="10">
    <mergeCell ref="A1:J1"/>
    <mergeCell ref="A2:J2"/>
    <mergeCell ref="A3:J3"/>
    <mergeCell ref="C4:D4"/>
    <mergeCell ref="E4:F4"/>
    <mergeCell ref="G4:H4"/>
    <mergeCell ref="A4:A5"/>
    <mergeCell ref="B4:B5"/>
    <mergeCell ref="I4:I5"/>
    <mergeCell ref="J4:J5"/>
  </mergeCells>
  <pageMargins left="0.75" right="0.75" top="1.0" bottom="1.0" header="0.5" footer="0.5"/>
</worksheet>
</file>

<file path=xl/worksheets/sheet3.xml><?xml version="1.0" encoding="utf-8"?>
<worksheet xmlns:r="http://schemas.openxmlformats.org/officeDocument/2006/relationships" xmlns="http://schemas.openxmlformats.org/spreadsheetml/2006/main">
  <dimension ref="A1:V19"/>
  <sheetViews>
    <sheetView workbookViewId="0">
      <pane ySplit="5" topLeftCell="A6" state="frozen" activePane="bottomLeft"/>
      <selection pane="bottomLeft" activeCell="U18" sqref="U18:U19"/>
    </sheetView>
  </sheetViews>
  <sheetFormatPr defaultRowHeight="15.6" defaultColWidth="9"/>
  <cols>
    <col min="1" max="1" customWidth="1" width="12.296875" style="61"/>
    <col min="2" max="2" customWidth="1" width="8.832031" style="2"/>
    <col min="3" max="3" customWidth="1" width="13.65625" style="2"/>
    <col min="4" max="4" customWidth="1" width="6.8984375" style="62"/>
    <col min="5" max="5" customWidth="1" width="39.35547" style="2"/>
    <col min="6" max="6" customWidth="1" width="6.8984375" style="2"/>
    <col min="7" max="7" customWidth="1" width="4.75" style="2"/>
    <col min="8" max="8" customWidth="1" width="6.0" style="2"/>
    <col min="9" max="9" customWidth="1" width="4.75" style="2"/>
    <col min="10" max="10" customWidth="1" width="6.0" style="63"/>
    <col min="11" max="11" customWidth="1" width="8.707031" style="63"/>
    <col min="12" max="12" customWidth="1" width="13.582031" style="63"/>
    <col min="13" max="13" hidden="1" customWidth="1" width="3.75" style="64"/>
    <col min="14" max="14" hidden="1" customWidth="1" width="4.75" style="2"/>
    <col min="15" max="15" hidden="1" customWidth="1" width="4.0" style="2"/>
    <col min="16" max="16" hidden="1" customWidth="1" width="6.3320312" style="2"/>
    <col min="17" max="17" hidden="1" customWidth="1" width="4.75" style="2"/>
    <col min="18" max="18" hidden="1" customWidth="1" width="3.0820312" style="2"/>
    <col min="19" max="19" hidden="1" customWidth="1" width="4.0820312" style="64"/>
    <col min="20" max="20" hidden="1" customWidth="1" width="4.5" style="63"/>
    <col min="21" max="21" customWidth="1" width="7.4414062" style="65"/>
    <col min="22" max="16384" customWidth="0" width="9.0" style="2"/>
  </cols>
  <sheetData>
    <row r="1" spans="8:8" ht="31.5" customHeight="1">
      <c r="A1" s="4" t="s">
        <v>33</v>
      </c>
      <c r="B1" s="4"/>
      <c r="C1" s="4"/>
      <c r="D1" s="66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</row>
    <row r="2" spans="8:8">
      <c r="A2" s="67" t="s">
        <v>34</v>
      </c>
      <c r="B2" s="67"/>
      <c r="C2" s="68" t="s">
        <v>35</v>
      </c>
      <c r="D2" s="69"/>
      <c r="E2" s="70"/>
      <c r="F2" s="70"/>
      <c r="G2" s="71"/>
      <c r="H2" s="71"/>
      <c r="I2" s="72"/>
      <c r="J2" s="73" t="s">
        <v>36</v>
      </c>
      <c r="K2" s="73"/>
      <c r="L2" s="74" t="s">
        <v>37</v>
      </c>
      <c r="M2" s="74"/>
      <c r="N2" s="71"/>
      <c r="O2" s="71"/>
      <c r="P2" s="71"/>
      <c r="Q2" s="75">
        <v>12.0</v>
      </c>
      <c r="R2" s="76" t="s">
        <v>38</v>
      </c>
      <c r="S2" s="77">
        <v>30.0</v>
      </c>
      <c r="T2" s="78" t="s">
        <v>39</v>
      </c>
      <c r="U2" s="79"/>
    </row>
    <row r="3" spans="8:8" s="80" ht="18.0" customFormat="1" customHeight="1">
      <c r="A3" s="81" t="s">
        <v>40</v>
      </c>
      <c r="B3" s="81"/>
      <c r="C3" s="81"/>
      <c r="D3" s="82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3"/>
    </row>
    <row r="4" spans="8:8" ht="20.25" customHeight="1">
      <c r="A4" s="11" t="s">
        <v>3</v>
      </c>
      <c r="B4" s="12" t="s">
        <v>4</v>
      </c>
      <c r="C4" s="12" t="s">
        <v>41</v>
      </c>
      <c r="D4" s="84"/>
      <c r="E4" s="12"/>
      <c r="F4" s="12"/>
      <c r="G4" s="12"/>
      <c r="H4" s="12"/>
      <c r="I4" s="12"/>
      <c r="J4" s="12"/>
      <c r="K4" s="12"/>
      <c r="L4" s="12"/>
      <c r="M4" s="12" t="s">
        <v>42</v>
      </c>
      <c r="N4" s="12"/>
      <c r="O4" s="12"/>
      <c r="P4" s="12"/>
      <c r="Q4" s="12"/>
      <c r="R4" s="12"/>
      <c r="S4" s="12"/>
      <c r="T4" s="12"/>
      <c r="U4" s="85" t="s">
        <v>8</v>
      </c>
    </row>
    <row r="5" spans="8:8" ht="28.0" customHeight="1">
      <c r="A5" s="11"/>
      <c r="B5" s="12"/>
      <c r="C5" s="18" t="s">
        <v>43</v>
      </c>
      <c r="D5" s="86" t="s">
        <v>44</v>
      </c>
      <c r="E5" s="18" t="s">
        <v>45</v>
      </c>
      <c r="F5" s="18" t="s">
        <v>46</v>
      </c>
      <c r="G5" s="18" t="s">
        <v>47</v>
      </c>
      <c r="H5" s="87" t="s">
        <v>48</v>
      </c>
      <c r="I5" s="88" t="s">
        <v>49</v>
      </c>
      <c r="J5" s="89" t="s">
        <v>50</v>
      </c>
      <c r="K5" s="89" t="s">
        <v>51</v>
      </c>
      <c r="L5" s="89" t="s">
        <v>52</v>
      </c>
      <c r="M5" s="18" t="s">
        <v>53</v>
      </c>
      <c r="N5" s="18" t="s">
        <v>54</v>
      </c>
      <c r="O5" s="18" t="s">
        <v>55</v>
      </c>
      <c r="P5" s="18" t="s">
        <v>56</v>
      </c>
      <c r="Q5" s="18" t="s">
        <v>46</v>
      </c>
      <c r="R5" s="18" t="s">
        <v>57</v>
      </c>
      <c r="S5" s="90" t="s">
        <v>58</v>
      </c>
      <c r="T5" s="89" t="s">
        <v>59</v>
      </c>
      <c r="U5" s="85"/>
    </row>
    <row r="6" spans="8:8">
      <c r="A6" s="91" t="s">
        <v>12</v>
      </c>
      <c r="B6" s="92" t="s">
        <v>13</v>
      </c>
      <c r="C6" s="93" t="s">
        <v>60</v>
      </c>
      <c r="D6" s="94">
        <v>64.0</v>
      </c>
      <c r="E6" s="93" t="s">
        <v>61</v>
      </c>
      <c r="F6" s="94">
        <v>67.0</v>
      </c>
      <c r="G6" s="93">
        <v>4.0</v>
      </c>
      <c r="H6" s="94">
        <v>16.0</v>
      </c>
      <c r="I6" s="93">
        <v>64.0</v>
      </c>
      <c r="J6" s="95">
        <f>IF(F6&lt;=45,1,IF(F6&lt;90,1+0.5*(F6/45-1),IF(F6&gt;=90,1.5+0.2*(F6/45-2))))</f>
        <v>1.2444444444444445</v>
      </c>
      <c r="K6" s="96">
        <v>1.0</v>
      </c>
      <c r="L6" s="95">
        <f>I6*J6*K6</f>
        <v>79.64444444444445</v>
      </c>
      <c r="U6" s="97">
        <f>L6+L7</f>
        <v>167.8222222222223</v>
      </c>
    </row>
    <row r="7" spans="8:8">
      <c r="A7" s="98"/>
      <c r="B7" s="99"/>
      <c r="C7" s="93" t="s">
        <v>60</v>
      </c>
      <c r="D7" s="94">
        <v>64.0</v>
      </c>
      <c r="E7" s="93" t="s">
        <v>62</v>
      </c>
      <c r="F7" s="94">
        <v>79.0</v>
      </c>
      <c r="G7" s="93">
        <v>4.0</v>
      </c>
      <c r="H7" s="94">
        <v>16.0</v>
      </c>
      <c r="I7" s="93">
        <v>64.0</v>
      </c>
      <c r="J7" s="95">
        <f>IF(F7&lt;=45,1,IF(F7&lt;90,1+0.5*(F7/45-1),IF(F7&gt;=90,1.5+0.2*(F7/45-2))))</f>
        <v>1.3777777777777778</v>
      </c>
      <c r="K7" s="96">
        <v>1.0</v>
      </c>
      <c r="L7" s="95">
        <f>I7*J7*K7</f>
        <v>88.17777777777778</v>
      </c>
      <c r="U7" s="100"/>
    </row>
    <row r="8" spans="8:8">
      <c r="A8" s="91" t="s">
        <v>14</v>
      </c>
      <c r="B8" s="92" t="s">
        <v>15</v>
      </c>
      <c r="C8" s="93" t="s">
        <v>60</v>
      </c>
      <c r="D8" s="94">
        <v>64.0</v>
      </c>
      <c r="E8" s="93" t="s">
        <v>63</v>
      </c>
      <c r="F8" s="94">
        <v>78.0</v>
      </c>
      <c r="G8" s="93">
        <v>4.0</v>
      </c>
      <c r="H8" s="96">
        <v>12.5</v>
      </c>
      <c r="I8" s="93">
        <v>50.0</v>
      </c>
      <c r="J8" s="95">
        <f>IF(F8&lt;=45,1,IF(F8&lt;90,1+0.5*(F8/45-1),IF(F8&gt;=90,1.5+0.2*(F8/45-2))))</f>
        <v>1.3666666666666667</v>
      </c>
      <c r="K8" s="96">
        <v>1.0</v>
      </c>
      <c r="L8" s="95">
        <f>I8*J8*K8</f>
        <v>68.33333333333333</v>
      </c>
      <c r="U8" s="101">
        <f>L8+L9</f>
        <v>138.8888888888888</v>
      </c>
    </row>
    <row r="9" spans="8:8">
      <c r="A9" s="98"/>
      <c r="B9" s="99"/>
      <c r="C9" s="93" t="s">
        <v>60</v>
      </c>
      <c r="D9" s="94">
        <v>64.0</v>
      </c>
      <c r="E9" s="93" t="s">
        <v>64</v>
      </c>
      <c r="F9" s="94">
        <v>82.0</v>
      </c>
      <c r="G9" s="93">
        <v>4.0</v>
      </c>
      <c r="H9" s="96">
        <v>12.5</v>
      </c>
      <c r="I9" s="93">
        <v>50.0</v>
      </c>
      <c r="J9" s="95">
        <f t="shared" si="0" ref="J9:J17">IF(F9&lt;=45,1,IF(F9&lt;90,1+0.5*(F9/45-1),IF(F9&gt;=90,1.5+0.2*(F9/45-2))))</f>
        <v>1.411111111111111</v>
      </c>
      <c r="K9" s="96">
        <v>1.0</v>
      </c>
      <c r="L9" s="95">
        <f>I9*J9*K9</f>
        <v>70.55555555555554</v>
      </c>
      <c r="U9" s="102"/>
    </row>
    <row r="10" spans="8:8">
      <c r="A10" s="103" t="s">
        <v>16</v>
      </c>
      <c r="B10" s="92" t="s">
        <v>17</v>
      </c>
      <c r="C10" s="93" t="s">
        <v>60</v>
      </c>
      <c r="D10" s="94">
        <v>64.0</v>
      </c>
      <c r="E10" s="93" t="s">
        <v>65</v>
      </c>
      <c r="F10" s="94">
        <v>102.0</v>
      </c>
      <c r="G10" s="93">
        <v>4.0</v>
      </c>
      <c r="H10" s="94">
        <v>16.0</v>
      </c>
      <c r="I10" s="93">
        <v>64.0</v>
      </c>
      <c r="J10" s="95">
        <f t="shared" si="0"/>
        <v>1.5533333333333332</v>
      </c>
      <c r="K10" s="96">
        <v>1.0</v>
      </c>
      <c r="L10" s="95">
        <f>I10*J10*K10</f>
        <v>99.41333333333333</v>
      </c>
      <c r="U10" s="101">
        <f>L10+L11</f>
        <v>176.92444444444442</v>
      </c>
    </row>
    <row r="11" spans="8:8">
      <c r="A11" s="104"/>
      <c r="B11" s="99"/>
      <c r="C11" s="93" t="s">
        <v>60</v>
      </c>
      <c r="D11" s="94">
        <v>64.0</v>
      </c>
      <c r="E11" s="93" t="s">
        <v>66</v>
      </c>
      <c r="F11" s="94">
        <v>64.0</v>
      </c>
      <c r="G11" s="93">
        <v>4.0</v>
      </c>
      <c r="H11" s="94">
        <v>16.0</v>
      </c>
      <c r="I11" s="93">
        <v>64.0</v>
      </c>
      <c r="J11" s="95">
        <f t="shared" si="0"/>
        <v>1.2111111111111112</v>
      </c>
      <c r="K11" s="96">
        <v>1.0</v>
      </c>
      <c r="L11" s="95">
        <f>I11*J11*K11</f>
        <v>77.51111111111112</v>
      </c>
      <c r="U11" s="105"/>
    </row>
    <row r="12" spans="8:8">
      <c r="A12" s="91" t="s">
        <v>18</v>
      </c>
      <c r="B12" s="92" t="s">
        <v>19</v>
      </c>
      <c r="C12" s="93" t="s">
        <v>60</v>
      </c>
      <c r="D12" s="94">
        <v>64.0</v>
      </c>
      <c r="E12" s="93" t="s">
        <v>67</v>
      </c>
      <c r="F12" s="94">
        <v>83.0</v>
      </c>
      <c r="G12" s="93">
        <v>4.0</v>
      </c>
      <c r="H12" s="94">
        <v>16.0</v>
      </c>
      <c r="I12" s="93">
        <v>64.0</v>
      </c>
      <c r="J12" s="95">
        <f t="shared" si="0"/>
        <v>1.4222222222222223</v>
      </c>
      <c r="K12" s="96">
        <v>1.0</v>
      </c>
      <c r="L12" s="95">
        <f>I12*J12*K12</f>
        <v>91.02222222222223</v>
      </c>
      <c r="U12" s="101">
        <f>L12+L13</f>
        <v>192.4266666666662</v>
      </c>
    </row>
    <row r="13" spans="8:8">
      <c r="A13" s="98"/>
      <c r="B13" s="99"/>
      <c r="C13" s="93" t="s">
        <v>60</v>
      </c>
      <c r="D13" s="94">
        <v>64.0</v>
      </c>
      <c r="E13" s="93" t="s">
        <v>68</v>
      </c>
      <c r="F13" s="94">
        <v>109.0</v>
      </c>
      <c r="G13" s="93">
        <v>4.0</v>
      </c>
      <c r="H13" s="94">
        <v>16.0</v>
      </c>
      <c r="I13" s="93">
        <v>64.0</v>
      </c>
      <c r="J13" s="95">
        <f t="shared" si="0"/>
        <v>1.5844444444444443</v>
      </c>
      <c r="K13" s="96">
        <v>1.0</v>
      </c>
      <c r="L13" s="95">
        <f>I13*J13*K13</f>
        <v>101.40444444444444</v>
      </c>
      <c r="U13" s="105"/>
    </row>
    <row r="14" spans="8:8">
      <c r="A14" s="106" t="s">
        <v>20</v>
      </c>
      <c r="B14" s="107" t="s">
        <v>21</v>
      </c>
      <c r="C14" s="108" t="s">
        <v>60</v>
      </c>
      <c r="D14" s="94">
        <v>64.0</v>
      </c>
      <c r="E14" s="93" t="s">
        <v>69</v>
      </c>
      <c r="F14" s="109">
        <v>59.0</v>
      </c>
      <c r="G14" s="110">
        <v>4.0</v>
      </c>
      <c r="H14" s="94">
        <v>16.0</v>
      </c>
      <c r="I14" s="111">
        <v>64.0</v>
      </c>
      <c r="J14" s="112">
        <f t="shared" si="0"/>
        <v>1.1555555555555554</v>
      </c>
      <c r="K14" s="113">
        <v>1.0</v>
      </c>
      <c r="L14" s="114">
        <f t="shared" si="1" ref="L14:L17">I14*J14</f>
        <v>73.95555555555555</v>
      </c>
      <c r="M14" s="115"/>
      <c r="N14" s="115"/>
      <c r="O14" s="115"/>
      <c r="P14" s="115"/>
      <c r="Q14" s="115"/>
      <c r="R14" s="115"/>
      <c r="S14" s="115"/>
      <c r="T14" s="116"/>
      <c r="U14" s="117">
        <f>SUM(L14:L17)</f>
        <v>210.83555555555554</v>
      </c>
    </row>
    <row r="15" spans="8:8">
      <c r="A15" s="118"/>
      <c r="B15" s="119"/>
      <c r="C15" s="108" t="s">
        <v>60</v>
      </c>
      <c r="D15" s="94">
        <v>64.0</v>
      </c>
      <c r="E15" s="93" t="s">
        <v>63</v>
      </c>
      <c r="F15" s="120">
        <v>78.0</v>
      </c>
      <c r="G15" s="111">
        <v>4.0</v>
      </c>
      <c r="H15" s="121">
        <v>3.5</v>
      </c>
      <c r="I15" s="111">
        <v>14.0</v>
      </c>
      <c r="J15" s="122">
        <f t="shared" si="0"/>
        <v>1.3666666666666667</v>
      </c>
      <c r="K15" s="121">
        <v>1.0</v>
      </c>
      <c r="L15" s="114">
        <f t="shared" si="1"/>
        <v>19.133333333333333</v>
      </c>
      <c r="M15" s="123"/>
      <c r="N15" s="123"/>
      <c r="O15" s="123"/>
      <c r="P15" s="123"/>
      <c r="Q15" s="123"/>
      <c r="R15" s="123"/>
      <c r="S15" s="123"/>
      <c r="T15" s="124"/>
      <c r="U15" s="125"/>
    </row>
    <row r="16" spans="8:8">
      <c r="A16" s="118"/>
      <c r="B16" s="119"/>
      <c r="C16" s="108" t="s">
        <v>60</v>
      </c>
      <c r="D16" s="94">
        <v>64.0</v>
      </c>
      <c r="E16" s="93" t="s">
        <v>64</v>
      </c>
      <c r="F16" s="120">
        <v>82.0</v>
      </c>
      <c r="G16" s="111">
        <v>4.0</v>
      </c>
      <c r="H16" s="121">
        <v>3.5</v>
      </c>
      <c r="I16" s="111">
        <v>14.0</v>
      </c>
      <c r="J16" s="122">
        <f t="shared" si="0"/>
        <v>1.411111111111111</v>
      </c>
      <c r="K16" s="121">
        <v>1.0</v>
      </c>
      <c r="L16" s="114">
        <f t="shared" si="1"/>
        <v>19.755555555555553</v>
      </c>
      <c r="M16" s="123"/>
      <c r="N16" s="123"/>
      <c r="O16" s="123"/>
      <c r="P16" s="123"/>
      <c r="Q16" s="123"/>
      <c r="R16" s="123"/>
      <c r="S16" s="123"/>
      <c r="T16" s="124"/>
      <c r="U16" s="125"/>
    </row>
    <row r="17" spans="8:8">
      <c r="A17" s="126"/>
      <c r="B17" s="127"/>
      <c r="C17" s="128" t="s">
        <v>60</v>
      </c>
      <c r="D17" s="94">
        <v>64.0</v>
      </c>
      <c r="E17" s="93" t="s">
        <v>70</v>
      </c>
      <c r="F17" s="120">
        <v>97.0</v>
      </c>
      <c r="G17" s="111">
        <v>4.0</v>
      </c>
      <c r="H17" s="94">
        <v>16.0</v>
      </c>
      <c r="I17" s="111">
        <v>64.0</v>
      </c>
      <c r="J17" s="122">
        <f t="shared" si="0"/>
        <v>1.531111111111111</v>
      </c>
      <c r="K17" s="121">
        <v>1.0</v>
      </c>
      <c r="L17" s="114">
        <f t="shared" si="1"/>
        <v>97.99111111111111</v>
      </c>
      <c r="M17" s="129"/>
      <c r="N17" s="129"/>
      <c r="O17" s="129"/>
      <c r="P17" s="129"/>
      <c r="Q17" s="129"/>
      <c r="R17" s="129"/>
      <c r="S17" s="129"/>
      <c r="T17" s="130"/>
      <c r="U17" s="131"/>
    </row>
    <row r="18" spans="8:8">
      <c r="A18" s="37" t="s">
        <v>22</v>
      </c>
      <c r="B18" s="21" t="s">
        <v>23</v>
      </c>
      <c r="C18" s="21" t="s">
        <v>71</v>
      </c>
      <c r="D18" s="132">
        <v>48.0</v>
      </c>
      <c r="E18" s="133" t="s">
        <v>72</v>
      </c>
      <c r="F18" s="94">
        <v>43.0</v>
      </c>
      <c r="G18" s="134">
        <v>4.0</v>
      </c>
      <c r="H18" s="94">
        <v>12.0</v>
      </c>
      <c r="I18" s="135">
        <v>48.0</v>
      </c>
      <c r="J18" s="136">
        <f>IF(F18&lt;=45,1,IF(F18&lt;90,1+0.5*(F18/45-1),IF(F18&gt;=90,1.5+0.2*(F18/45-2))))</f>
        <v>1.0</v>
      </c>
      <c r="K18" s="137">
        <v>1.0</v>
      </c>
      <c r="L18" s="138">
        <f>I18*J18*K18</f>
        <v>48.0</v>
      </c>
      <c r="M18" s="139"/>
      <c r="N18" s="140"/>
      <c r="O18" s="140"/>
      <c r="P18" s="140"/>
      <c r="Q18" s="140"/>
      <c r="R18" s="140"/>
      <c r="S18" s="139"/>
      <c r="T18" s="141"/>
      <c r="U18" s="142">
        <f>L18+L19</f>
        <v>96.0</v>
      </c>
    </row>
    <row r="19" spans="8:8">
      <c r="A19" s="143"/>
      <c r="B19" s="21"/>
      <c r="C19" s="21" t="s">
        <v>71</v>
      </c>
      <c r="D19" s="132">
        <v>48.0</v>
      </c>
      <c r="E19" s="133" t="s">
        <v>73</v>
      </c>
      <c r="F19" s="94">
        <v>37.0</v>
      </c>
      <c r="G19" s="134">
        <v>4.0</v>
      </c>
      <c r="H19" s="94">
        <v>12.0</v>
      </c>
      <c r="I19" s="135">
        <v>48.0</v>
      </c>
      <c r="J19" s="136">
        <f>IF(F19&lt;=45,1,IF(F19&lt;90,1+0.5*(F19/45-1),IF(F19&gt;=90,1.5+0.2*(F19/45-2))))</f>
        <v>1.0</v>
      </c>
      <c r="K19" s="144">
        <v>1.0</v>
      </c>
      <c r="L19" s="138">
        <f>I19*J19*K19</f>
        <v>48.0</v>
      </c>
      <c r="M19" s="139"/>
      <c r="N19" s="140"/>
      <c r="O19" s="140"/>
      <c r="P19" s="140"/>
      <c r="Q19" s="140"/>
      <c r="R19" s="140"/>
      <c r="S19" s="139"/>
      <c r="T19" s="141"/>
      <c r="U19" s="142"/>
    </row>
  </sheetData>
  <mergeCells count="29">
    <mergeCell ref="A1:U1"/>
    <mergeCell ref="U4:U5"/>
    <mergeCell ref="C2:D2"/>
    <mergeCell ref="U14:U17"/>
    <mergeCell ref="B6:B7"/>
    <mergeCell ref="U12:U13"/>
    <mergeCell ref="U10:U11"/>
    <mergeCell ref="U8:U9"/>
    <mergeCell ref="U6:U7"/>
    <mergeCell ref="A6:A7"/>
    <mergeCell ref="M4:T4"/>
    <mergeCell ref="L2:M2"/>
    <mergeCell ref="A8:A9"/>
    <mergeCell ref="A10:A11"/>
    <mergeCell ref="A12:A13"/>
    <mergeCell ref="A14:A17"/>
    <mergeCell ref="A18:A19"/>
    <mergeCell ref="J2:K2"/>
    <mergeCell ref="B12:B13"/>
    <mergeCell ref="A4:A5"/>
    <mergeCell ref="B10:B11"/>
    <mergeCell ref="B4:B5"/>
    <mergeCell ref="B8:B9"/>
    <mergeCell ref="B18:B19"/>
    <mergeCell ref="B14:B17"/>
    <mergeCell ref="C4:L4"/>
    <mergeCell ref="A2:B2"/>
    <mergeCell ref="U18:U19"/>
    <mergeCell ref="A3:U3"/>
  </mergeCells>
  <pageMargins left="0.59" right="0.59" top="0.59" bottom="0.59" header="0.31" footer="0.31"/>
  <pageSetup paperSize="9" fitToWidth="0" fitToHeight="0" orientation="landscape"/>
  <headerFooter>
    <oddFooter>&amp;R&amp;P/&amp;N</oddFooter>
  </headerFooter>
  <legacy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Q10"/>
  <sheetViews>
    <sheetView tabSelected="1" workbookViewId="0">
      <pane ySplit="5" topLeftCell="A6" state="frozen" activePane="bottomLeft"/>
      <selection pane="bottomLeft" activeCell="B6" sqref="A6:B6"/>
    </sheetView>
  </sheetViews>
  <sheetFormatPr defaultRowHeight="15.6" defaultColWidth="9"/>
  <cols>
    <col min="1" max="1" customWidth="1" width="13.082031" style="61"/>
    <col min="2" max="2" customWidth="1" width="11.0" style="2"/>
    <col min="3" max="3" customWidth="1" width="11.082031" style="2"/>
    <col min="4" max="4" customWidth="1" width="10.25" style="2"/>
    <col min="5" max="5" customWidth="1" width="8.832031" style="2"/>
    <col min="6" max="6" customWidth="1" width="9.75" style="2"/>
    <col min="7" max="7" customWidth="1" width="8.832031" style="2"/>
    <col min="8" max="8" customWidth="1" width="9.832031" style="2"/>
    <col min="9" max="10" customWidth="1" width="5.8320312" style="64"/>
    <col min="11" max="11" customWidth="1" width="5.8320312" style="2"/>
    <col min="12" max="12" customWidth="1" width="5.75" style="2"/>
    <col min="13" max="13" customWidth="1" width="6.25" style="2"/>
    <col min="14" max="14" customWidth="1" width="7.5820312" style="2"/>
    <col min="15" max="15" customWidth="1" width="12.332031" style="63"/>
    <col min="16" max="16" customWidth="1" width="6.3320312" style="2"/>
    <col min="17" max="16384" customWidth="0" width="9.0" style="2"/>
  </cols>
  <sheetData>
    <row r="1" spans="8:8" ht="31.5" customHeight="1">
      <c r="A1" s="4" t="s">
        <v>74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145"/>
    </row>
    <row r="2" spans="8:8">
      <c r="A2" s="67" t="s">
        <v>34</v>
      </c>
      <c r="B2" s="67"/>
      <c r="C2" s="68" t="s">
        <v>35</v>
      </c>
      <c r="D2" s="75"/>
      <c r="E2" s="70"/>
      <c r="F2" s="70"/>
      <c r="G2" s="146" t="s">
        <v>36</v>
      </c>
      <c r="H2" s="68" t="s">
        <v>37</v>
      </c>
      <c r="I2" s="75"/>
      <c r="J2" s="147"/>
      <c r="K2" s="71"/>
      <c r="L2" s="75">
        <v>6.0</v>
      </c>
      <c r="M2" s="72" t="s">
        <v>38</v>
      </c>
      <c r="N2" s="77">
        <v>10.0</v>
      </c>
      <c r="O2" s="78" t="s">
        <v>39</v>
      </c>
      <c r="P2" s="71"/>
    </row>
    <row r="3" spans="8:8" ht="18.0" customHeight="1">
      <c r="A3" s="9" t="s">
        <v>75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148"/>
    </row>
    <row r="4" spans="8:8" ht="20.25" customHeight="1">
      <c r="A4" s="11" t="s">
        <v>3</v>
      </c>
      <c r="B4" s="12" t="s">
        <v>4</v>
      </c>
      <c r="C4" s="12" t="s">
        <v>76</v>
      </c>
      <c r="D4" s="12"/>
      <c r="E4" s="12"/>
      <c r="F4" s="12"/>
      <c r="G4" s="12"/>
      <c r="H4" s="12"/>
      <c r="I4" s="12" t="s">
        <v>77</v>
      </c>
      <c r="J4" s="12"/>
      <c r="K4" s="12"/>
      <c r="L4" s="12"/>
      <c r="M4" s="12"/>
      <c r="N4" s="12"/>
      <c r="O4" s="12"/>
    </row>
    <row r="5" spans="8:8" ht="25.5" customHeight="1">
      <c r="A5" s="11"/>
      <c r="B5" s="12"/>
      <c r="C5" s="18" t="s">
        <v>78</v>
      </c>
      <c r="D5" s="18" t="s">
        <v>79</v>
      </c>
      <c r="E5" s="18" t="s">
        <v>80</v>
      </c>
      <c r="F5" s="18" t="s">
        <v>81</v>
      </c>
      <c r="G5" s="87" t="s">
        <v>82</v>
      </c>
      <c r="H5" s="87" t="s">
        <v>83</v>
      </c>
      <c r="I5" s="18">
        <v>1.0</v>
      </c>
      <c r="J5" s="18">
        <v>2.0</v>
      </c>
      <c r="K5" s="18">
        <v>3.0</v>
      </c>
      <c r="L5" s="18">
        <v>4.0</v>
      </c>
      <c r="M5" s="18">
        <v>5.0</v>
      </c>
      <c r="N5" s="18">
        <v>6.0</v>
      </c>
      <c r="O5" s="89" t="s">
        <v>8</v>
      </c>
    </row>
    <row r="6" spans="8:8" s="149" ht="43.2" customFormat="1">
      <c r="A6" s="150" t="s">
        <v>22</v>
      </c>
      <c r="B6" s="151" t="s">
        <v>23</v>
      </c>
      <c r="C6" s="152"/>
      <c r="D6" s="152"/>
      <c r="E6" s="153"/>
      <c r="F6" s="154" t="s">
        <v>84</v>
      </c>
      <c r="G6" s="155"/>
      <c r="H6" s="156"/>
      <c r="I6" s="157"/>
      <c r="J6" s="157"/>
      <c r="K6" s="157"/>
      <c r="L6" s="158">
        <v>4.0</v>
      </c>
      <c r="M6" s="158"/>
      <c r="N6" s="159"/>
      <c r="O6" s="160">
        <v>4.0</v>
      </c>
    </row>
    <row r="7" spans="8:8" s="149" ht="21.75" customFormat="1" customHeight="1">
      <c r="A7" s="161"/>
      <c r="B7" s="161"/>
      <c r="C7" s="162"/>
      <c r="D7" s="162"/>
      <c r="E7" s="153"/>
      <c r="F7" s="163"/>
      <c r="G7" s="164"/>
      <c r="H7" s="156"/>
      <c r="I7" s="157"/>
      <c r="J7" s="157"/>
      <c r="K7" s="157"/>
      <c r="L7" s="157"/>
      <c r="M7" s="157"/>
      <c r="N7" s="165"/>
      <c r="O7" s="166"/>
    </row>
    <row r="8" spans="8:8" s="149" ht="21.75" customFormat="1" customHeight="1">
      <c r="A8" s="161"/>
      <c r="B8" s="161"/>
      <c r="C8" s="162"/>
      <c r="D8" s="162"/>
      <c r="E8" s="167"/>
      <c r="F8" s="163"/>
      <c r="G8" s="168"/>
      <c r="H8" s="156"/>
      <c r="I8" s="157"/>
      <c r="J8" s="157"/>
      <c r="K8" s="157"/>
      <c r="L8" s="157"/>
      <c r="M8" s="157"/>
      <c r="N8" s="165"/>
      <c r="O8" s="166"/>
    </row>
    <row r="9" spans="8:8" s="149" ht="27.75" customFormat="1" customHeight="1">
      <c r="A9" s="161"/>
      <c r="B9" s="161"/>
      <c r="C9" s="162"/>
      <c r="D9" s="162"/>
      <c r="E9" s="167"/>
      <c r="F9" s="169"/>
      <c r="G9" s="155"/>
      <c r="H9" s="156"/>
      <c r="I9" s="157"/>
      <c r="J9" s="157"/>
      <c r="K9" s="157"/>
      <c r="L9" s="170"/>
      <c r="M9" s="157"/>
      <c r="N9" s="171"/>
      <c r="O9" s="166"/>
    </row>
    <row r="10" spans="8:8" ht="27.75" customHeight="1">
      <c r="A10" s="161"/>
      <c r="B10" s="161"/>
      <c r="C10" s="162"/>
      <c r="D10" s="162"/>
      <c r="E10" s="161"/>
      <c r="F10" s="161"/>
      <c r="G10" s="162"/>
      <c r="H10" s="162"/>
      <c r="I10" s="161"/>
      <c r="J10" s="161"/>
      <c r="K10" s="162"/>
      <c r="L10" s="162"/>
      <c r="M10" s="161"/>
      <c r="N10" s="161"/>
      <c r="O10" s="162"/>
    </row>
  </sheetData>
  <mergeCells count="9">
    <mergeCell ref="A1:O1"/>
    <mergeCell ref="A2:B2"/>
    <mergeCell ref="C2:D2"/>
    <mergeCell ref="H2:I2"/>
    <mergeCell ref="A3:O3"/>
    <mergeCell ref="C4:H4"/>
    <mergeCell ref="I4:O4"/>
    <mergeCell ref="A4:A5"/>
    <mergeCell ref="B4:B5"/>
  </mergeCells>
  <printOptions horizontalCentered="1"/>
  <pageMargins left="0.59" right="0.59" top="0.59" bottom="0.59" header="0.31" footer="0.31"/>
  <pageSetup paperSize="9" fitToWidth="0" fitToHeight="0" orientation="landscape"/>
  <headerFooter>
    <oddFooter>&amp;R&amp;P/&amp;N</oddFooter>
  </headerFooter>
  <legacy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1:V23"/>
  <sheetViews>
    <sheetView workbookViewId="0">
      <pane ySplit="5" topLeftCell="A6" state="frozen" activePane="bottomLeft"/>
      <selection pane="bottomLeft" activeCell="C19" sqref="C19"/>
    </sheetView>
  </sheetViews>
  <sheetFormatPr defaultRowHeight="15.6" defaultColWidth="9"/>
  <cols>
    <col min="1" max="1" customWidth="1" width="12.296875" style="61"/>
    <col min="2" max="2" customWidth="1" width="8.832031" style="2"/>
    <col min="3" max="3" customWidth="1" width="13.65625" style="2"/>
    <col min="4" max="4" customWidth="1" width="4.265625" style="62"/>
    <col min="5" max="5" customWidth="1" width="39.35547" style="2"/>
    <col min="6" max="6" customWidth="1" width="7.796875" style="2"/>
    <col min="7" max="9" customWidth="1" width="4.75" style="2"/>
    <col min="10" max="10" customWidth="1" width="6.0" style="63"/>
    <col min="11" max="11" customWidth="1" width="8.707031" style="63"/>
    <col min="12" max="12" customWidth="1" width="13.582031" style="63"/>
    <col min="13" max="13" hidden="1" customWidth="1" width="3.75" style="64"/>
    <col min="14" max="14" hidden="1" customWidth="1" width="4.75" style="2"/>
    <col min="15" max="15" hidden="1" customWidth="1" width="4.0" style="2"/>
    <col min="16" max="16" hidden="1" customWidth="1" width="6.3320312" style="2"/>
    <col min="17" max="17" hidden="1" customWidth="1" width="4.75" style="2"/>
    <col min="18" max="18" hidden="1" customWidth="1" width="3.0820312" style="2"/>
    <col min="19" max="19" hidden="1" customWidth="1" width="4.0820312" style="64"/>
    <col min="20" max="20" hidden="1" customWidth="1" width="4.5" style="63"/>
    <col min="21" max="21" customWidth="1" width="7.4414062" style="65"/>
    <col min="22" max="16384" customWidth="0" width="9.0" style="2"/>
  </cols>
  <sheetData>
    <row r="1" spans="8:8" ht="31.5" customHeight="1">
      <c r="A1" s="4" t="s">
        <v>85</v>
      </c>
      <c r="B1" s="4"/>
      <c r="C1" s="4"/>
      <c r="D1" s="66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</row>
    <row r="2" spans="8:8">
      <c r="A2" s="67" t="s">
        <v>34</v>
      </c>
      <c r="B2" s="67"/>
      <c r="C2" s="68" t="s">
        <v>35</v>
      </c>
      <c r="D2" s="69"/>
      <c r="E2" s="70"/>
      <c r="F2" s="70"/>
      <c r="G2" s="71"/>
      <c r="H2" s="71"/>
      <c r="I2" s="72"/>
      <c r="J2" s="73" t="s">
        <v>36</v>
      </c>
      <c r="K2" s="73"/>
      <c r="L2" s="74" t="s">
        <v>37</v>
      </c>
      <c r="M2" s="74"/>
      <c r="N2" s="71"/>
      <c r="O2" s="71"/>
      <c r="P2" s="71"/>
      <c r="Q2" s="75">
        <v>12.0</v>
      </c>
      <c r="R2" s="76" t="s">
        <v>38</v>
      </c>
      <c r="S2" s="77">
        <v>30.0</v>
      </c>
      <c r="T2" s="78" t="s">
        <v>39</v>
      </c>
      <c r="U2" s="79"/>
    </row>
    <row r="3" spans="8:8" s="80" ht="18.0" customFormat="1" customHeight="1">
      <c r="A3" s="81" t="s">
        <v>40</v>
      </c>
      <c r="B3" s="81"/>
      <c r="C3" s="81"/>
      <c r="D3" s="82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3"/>
    </row>
    <row r="4" spans="8:8" s="172" ht="20.25" customFormat="1" customHeight="1">
      <c r="A4" s="11" t="s">
        <v>3</v>
      </c>
      <c r="B4" s="12" t="s">
        <v>4</v>
      </c>
      <c r="C4" s="12" t="s">
        <v>41</v>
      </c>
      <c r="D4" s="84"/>
      <c r="E4" s="12"/>
      <c r="F4" s="12"/>
      <c r="G4" s="12"/>
      <c r="H4" s="12"/>
      <c r="I4" s="12"/>
      <c r="J4" s="12"/>
      <c r="K4" s="12"/>
      <c r="L4" s="12"/>
      <c r="M4" s="12" t="s">
        <v>42</v>
      </c>
      <c r="N4" s="12"/>
      <c r="O4" s="12"/>
      <c r="P4" s="12"/>
      <c r="Q4" s="12"/>
      <c r="R4" s="12"/>
      <c r="S4" s="12"/>
      <c r="T4" s="12"/>
      <c r="U4" s="85" t="s">
        <v>8</v>
      </c>
    </row>
    <row r="5" spans="8:8" s="173" ht="28.0" customFormat="1" customHeight="1">
      <c r="A5" s="174"/>
      <c r="B5" s="175"/>
      <c r="C5" s="175" t="s">
        <v>43</v>
      </c>
      <c r="D5" s="176" t="s">
        <v>44</v>
      </c>
      <c r="E5" s="175" t="s">
        <v>45</v>
      </c>
      <c r="F5" s="175" t="s">
        <v>46</v>
      </c>
      <c r="G5" s="175" t="s">
        <v>47</v>
      </c>
      <c r="H5" s="174" t="s">
        <v>48</v>
      </c>
      <c r="I5" s="177" t="s">
        <v>49</v>
      </c>
      <c r="J5" s="178" t="s">
        <v>50</v>
      </c>
      <c r="K5" s="178" t="s">
        <v>51</v>
      </c>
      <c r="L5" s="178" t="s">
        <v>52</v>
      </c>
      <c r="M5" s="175" t="s">
        <v>53</v>
      </c>
      <c r="N5" s="175" t="s">
        <v>54</v>
      </c>
      <c r="O5" s="175" t="s">
        <v>55</v>
      </c>
      <c r="P5" s="175" t="s">
        <v>56</v>
      </c>
      <c r="Q5" s="175" t="s">
        <v>46</v>
      </c>
      <c r="R5" s="175" t="s">
        <v>57</v>
      </c>
      <c r="S5" s="179" t="s">
        <v>58</v>
      </c>
      <c r="T5" s="178" t="s">
        <v>59</v>
      </c>
      <c r="U5" s="180"/>
    </row>
    <row r="6" spans="8:8" s="173" ht="15.6" customFormat="1">
      <c r="A6" s="181" t="s">
        <v>12</v>
      </c>
      <c r="B6" s="182" t="s">
        <v>13</v>
      </c>
      <c r="C6" s="183" t="s">
        <v>86</v>
      </c>
      <c r="D6" s="184">
        <v>48.0</v>
      </c>
      <c r="E6" s="183" t="s">
        <v>87</v>
      </c>
      <c r="F6" s="184">
        <v>66.0</v>
      </c>
      <c r="G6" s="183">
        <v>4.0</v>
      </c>
      <c r="H6" s="185">
        <v>12.0</v>
      </c>
      <c r="I6" s="183">
        <v>48.0</v>
      </c>
      <c r="J6" s="186">
        <f t="shared" si="0" ref="J6:J13">IF(F6&lt;=45,1,IF(F6&lt;90,1+0.5*(F6/45-1),IF(F6&gt;=90,1.5+0.2*(F6/45-2))))</f>
        <v>1.2333333333333334</v>
      </c>
      <c r="K6" s="187">
        <v>1.0</v>
      </c>
      <c r="L6" s="186">
        <f t="shared" si="1" ref="L6:L13">I6*J6*K6</f>
        <v>59.2</v>
      </c>
      <c r="M6" s="188"/>
      <c r="N6" s="173"/>
      <c r="O6" s="173"/>
      <c r="P6" s="173"/>
      <c r="Q6" s="173"/>
      <c r="R6" s="173"/>
      <c r="S6" s="188"/>
      <c r="T6" s="189"/>
      <c r="U6" s="190">
        <f>L6+L7</f>
        <v>125.8666666666667</v>
      </c>
    </row>
    <row r="7" spans="8:8" s="173" ht="15.6" customFormat="1">
      <c r="A7" s="191"/>
      <c r="B7" s="192"/>
      <c r="C7" s="183" t="s">
        <v>86</v>
      </c>
      <c r="D7" s="184">
        <v>48.0</v>
      </c>
      <c r="E7" s="183" t="s">
        <v>88</v>
      </c>
      <c r="F7" s="184">
        <v>80.0</v>
      </c>
      <c r="G7" s="183">
        <v>4.0</v>
      </c>
      <c r="H7" s="185">
        <v>12.0</v>
      </c>
      <c r="I7" s="183">
        <v>48.0</v>
      </c>
      <c r="J7" s="186">
        <f t="shared" si="0"/>
        <v>1.3888888888888888</v>
      </c>
      <c r="K7" s="187">
        <v>1.0</v>
      </c>
      <c r="L7" s="186">
        <f t="shared" si="1"/>
        <v>66.66666666666666</v>
      </c>
      <c r="M7" s="188"/>
      <c r="N7" s="173"/>
      <c r="O7" s="173"/>
      <c r="P7" s="173"/>
      <c r="Q7" s="173"/>
      <c r="R7" s="173"/>
      <c r="S7" s="188"/>
      <c r="T7" s="189"/>
      <c r="U7" s="193"/>
    </row>
    <row r="8" spans="8:8" s="173" ht="15.6" customFormat="1">
      <c r="A8" s="181" t="s">
        <v>14</v>
      </c>
      <c r="B8" s="182" t="s">
        <v>15</v>
      </c>
      <c r="C8" s="183" t="s">
        <v>86</v>
      </c>
      <c r="D8" s="184">
        <v>48.0</v>
      </c>
      <c r="E8" s="183" t="s">
        <v>89</v>
      </c>
      <c r="F8" s="184">
        <v>84.0</v>
      </c>
      <c r="G8" s="183">
        <v>4.0</v>
      </c>
      <c r="H8" s="185">
        <v>12.0</v>
      </c>
      <c r="I8" s="183">
        <v>48.0</v>
      </c>
      <c r="J8" s="186">
        <f t="shared" si="0"/>
        <v>1.4333333333333333</v>
      </c>
      <c r="K8" s="187">
        <v>1.0</v>
      </c>
      <c r="L8" s="186">
        <f t="shared" si="1"/>
        <v>68.8</v>
      </c>
      <c r="M8" s="188"/>
      <c r="N8" s="173"/>
      <c r="O8" s="173"/>
      <c r="P8" s="173"/>
      <c r="Q8" s="173"/>
      <c r="R8" s="173"/>
      <c r="S8" s="188"/>
      <c r="T8" s="189"/>
      <c r="U8" s="190">
        <f>L8+L9+L10</f>
        <v>191.4666666666667</v>
      </c>
    </row>
    <row r="9" spans="8:8" s="173" ht="15.6" customFormat="1">
      <c r="A9" s="194"/>
      <c r="B9" s="192"/>
      <c r="C9" s="183" t="s">
        <v>86</v>
      </c>
      <c r="D9" s="184">
        <v>48.0</v>
      </c>
      <c r="E9" s="183" t="s">
        <v>90</v>
      </c>
      <c r="F9" s="184">
        <v>57.0</v>
      </c>
      <c r="G9" s="183">
        <v>4.0</v>
      </c>
      <c r="H9" s="185">
        <v>12.0</v>
      </c>
      <c r="I9" s="183">
        <v>48.0</v>
      </c>
      <c r="J9" s="186">
        <f t="shared" si="0"/>
        <v>1.1333333333333333</v>
      </c>
      <c r="K9" s="187">
        <v>1.0</v>
      </c>
      <c r="L9" s="186">
        <f t="shared" si="1"/>
        <v>54.4</v>
      </c>
      <c r="M9" s="188"/>
      <c r="N9" s="173"/>
      <c r="O9" s="173"/>
      <c r="P9" s="173"/>
      <c r="Q9" s="173"/>
      <c r="R9" s="173"/>
      <c r="S9" s="188"/>
      <c r="T9" s="189"/>
      <c r="U9" s="193"/>
    </row>
    <row r="10" spans="8:8" s="173" ht="15.6" customFormat="1">
      <c r="A10" s="191"/>
      <c r="B10" s="192"/>
      <c r="C10" s="183" t="s">
        <v>86</v>
      </c>
      <c r="D10" s="184">
        <v>48.0</v>
      </c>
      <c r="E10" s="183" t="s">
        <v>91</v>
      </c>
      <c r="F10" s="184">
        <v>83.0</v>
      </c>
      <c r="G10" s="183">
        <v>4.0</v>
      </c>
      <c r="H10" s="185">
        <v>12.0</v>
      </c>
      <c r="I10" s="183">
        <v>48.0</v>
      </c>
      <c r="J10" s="186">
        <f t="shared" si="0"/>
        <v>1.4222222222222223</v>
      </c>
      <c r="K10" s="187">
        <v>1.0</v>
      </c>
      <c r="L10" s="186">
        <f t="shared" si="1"/>
        <v>68.26666666666667</v>
      </c>
      <c r="M10" s="188"/>
      <c r="N10" s="173"/>
      <c r="O10" s="173"/>
      <c r="P10" s="173"/>
      <c r="Q10" s="173"/>
      <c r="R10" s="173"/>
      <c r="S10" s="188"/>
      <c r="T10" s="189"/>
      <c r="U10" s="195"/>
    </row>
    <row r="11" spans="8:8" s="173" ht="15.6" customFormat="1">
      <c r="A11" s="196" t="s">
        <v>16</v>
      </c>
      <c r="B11" s="182" t="s">
        <v>17</v>
      </c>
      <c r="C11" s="183" t="s">
        <v>86</v>
      </c>
      <c r="D11" s="184">
        <v>48.0</v>
      </c>
      <c r="E11" s="183" t="s">
        <v>92</v>
      </c>
      <c r="F11" s="184">
        <v>98.0</v>
      </c>
      <c r="G11" s="183">
        <v>4.0</v>
      </c>
      <c r="H11" s="185">
        <v>12.0</v>
      </c>
      <c r="I11" s="183">
        <v>48.0</v>
      </c>
      <c r="J11" s="186">
        <f t="shared" si="0"/>
        <v>1.5355555555555556</v>
      </c>
      <c r="K11" s="187">
        <v>1.0</v>
      </c>
      <c r="L11" s="186">
        <f t="shared" si="1"/>
        <v>73.70666666666666</v>
      </c>
      <c r="M11" s="188"/>
      <c r="N11" s="173"/>
      <c r="O11" s="173"/>
      <c r="P11" s="173"/>
      <c r="Q11" s="173"/>
      <c r="R11" s="173"/>
      <c r="S11" s="188"/>
      <c r="T11" s="189"/>
      <c r="U11" s="190">
        <f>L11+L12+L13</f>
        <v>206.613333333333</v>
      </c>
    </row>
    <row r="12" spans="8:8" s="173" ht="15.6" customFormat="1">
      <c r="A12" s="197"/>
      <c r="B12" s="192"/>
      <c r="C12" s="183" t="s">
        <v>86</v>
      </c>
      <c r="D12" s="184">
        <v>48.0</v>
      </c>
      <c r="E12" s="183" t="s">
        <v>93</v>
      </c>
      <c r="F12" s="184">
        <v>98.0</v>
      </c>
      <c r="G12" s="183">
        <v>4.0</v>
      </c>
      <c r="H12" s="185">
        <v>12.0</v>
      </c>
      <c r="I12" s="183">
        <v>48.0</v>
      </c>
      <c r="J12" s="186">
        <f t="shared" si="0"/>
        <v>1.5355555555555556</v>
      </c>
      <c r="K12" s="187">
        <v>1.0</v>
      </c>
      <c r="L12" s="186">
        <f t="shared" si="1"/>
        <v>73.70666666666666</v>
      </c>
      <c r="M12" s="188"/>
      <c r="N12" s="173"/>
      <c r="O12" s="173"/>
      <c r="P12" s="173"/>
      <c r="Q12" s="173"/>
      <c r="R12" s="173"/>
      <c r="S12" s="188"/>
      <c r="T12" s="189"/>
      <c r="U12" s="193"/>
    </row>
    <row r="13" spans="8:8" s="173" ht="15.6" customFormat="1">
      <c r="A13" s="198"/>
      <c r="B13" s="192"/>
      <c r="C13" s="183" t="s">
        <v>86</v>
      </c>
      <c r="D13" s="184">
        <v>48.0</v>
      </c>
      <c r="E13" s="183" t="s">
        <v>94</v>
      </c>
      <c r="F13" s="184">
        <v>66.0</v>
      </c>
      <c r="G13" s="183">
        <v>4.0</v>
      </c>
      <c r="H13" s="185">
        <v>12.0</v>
      </c>
      <c r="I13" s="183">
        <v>48.0</v>
      </c>
      <c r="J13" s="186">
        <f t="shared" si="0"/>
        <v>1.2333333333333334</v>
      </c>
      <c r="K13" s="187">
        <v>1.0</v>
      </c>
      <c r="L13" s="186">
        <f t="shared" si="1"/>
        <v>59.2</v>
      </c>
      <c r="M13" s="188"/>
      <c r="N13" s="173"/>
      <c r="O13" s="173"/>
      <c r="P13" s="173"/>
      <c r="Q13" s="173"/>
      <c r="R13" s="173"/>
      <c r="S13" s="188"/>
      <c r="T13" s="189"/>
      <c r="U13" s="193"/>
    </row>
    <row r="14" spans="8:8" s="173" ht="15.6" customFormat="1">
      <c r="A14" s="199" t="s">
        <v>18</v>
      </c>
      <c r="B14" s="182" t="s">
        <v>19</v>
      </c>
      <c r="C14" s="183" t="s">
        <v>86</v>
      </c>
      <c r="D14" s="184">
        <v>48.0</v>
      </c>
      <c r="E14" s="183" t="s">
        <v>95</v>
      </c>
      <c r="F14" s="184">
        <v>84.0</v>
      </c>
      <c r="G14" s="183">
        <v>4.0</v>
      </c>
      <c r="H14" s="185">
        <v>12.0</v>
      </c>
      <c r="I14" s="183">
        <v>48.0</v>
      </c>
      <c r="J14" s="186">
        <f t="shared" si="2" ref="J14:J26">IF(F14&lt;=45,1,IF(F14&lt;90,1+0.5*(F14/45-1),IF(F14&gt;=90,1.5+0.2*(F14/45-2))))</f>
        <v>1.4333333333333333</v>
      </c>
      <c r="K14" s="187">
        <v>1.0</v>
      </c>
      <c r="L14" s="186">
        <f t="shared" si="3" ref="L14:L26">I14*J14*K14</f>
        <v>68.8</v>
      </c>
      <c r="M14" s="188"/>
      <c r="N14" s="173"/>
      <c r="O14" s="173"/>
      <c r="P14" s="173"/>
      <c r="Q14" s="173"/>
      <c r="R14" s="173"/>
      <c r="S14" s="188"/>
      <c r="T14" s="189"/>
      <c r="U14" s="190">
        <f>L14+L15+L16</f>
        <v>198.2933333333333</v>
      </c>
    </row>
    <row r="15" spans="8:8" s="173" ht="15.6" customFormat="1">
      <c r="A15" s="199"/>
      <c r="B15" s="192"/>
      <c r="C15" s="183" t="s">
        <v>86</v>
      </c>
      <c r="D15" s="184">
        <v>48.0</v>
      </c>
      <c r="E15" s="183" t="s">
        <v>96</v>
      </c>
      <c r="F15" s="184">
        <v>60.0</v>
      </c>
      <c r="G15" s="183">
        <v>4.0</v>
      </c>
      <c r="H15" s="185">
        <v>12.0</v>
      </c>
      <c r="I15" s="183">
        <v>48.0</v>
      </c>
      <c r="J15" s="186">
        <f t="shared" si="2"/>
        <v>1.1666666666666665</v>
      </c>
      <c r="K15" s="187">
        <v>1.0</v>
      </c>
      <c r="L15" s="186">
        <f t="shared" si="3"/>
        <v>55.99999999999999</v>
      </c>
      <c r="M15" s="188"/>
      <c r="N15" s="173"/>
      <c r="O15" s="173"/>
      <c r="P15" s="173"/>
      <c r="Q15" s="173"/>
      <c r="R15" s="173"/>
      <c r="S15" s="188"/>
      <c r="T15" s="189"/>
      <c r="U15" s="193"/>
    </row>
    <row r="16" spans="8:8" s="173" ht="15.6" customFormat="1">
      <c r="A16" s="199"/>
      <c r="B16" s="200"/>
      <c r="C16" s="183" t="s">
        <v>86</v>
      </c>
      <c r="D16" s="184">
        <v>48.0</v>
      </c>
      <c r="E16" s="183" t="s">
        <v>97</v>
      </c>
      <c r="F16" s="184">
        <v>97.0</v>
      </c>
      <c r="G16" s="183">
        <v>4.0</v>
      </c>
      <c r="H16" s="185">
        <v>12.0</v>
      </c>
      <c r="I16" s="183">
        <v>48.0</v>
      </c>
      <c r="J16" s="186">
        <f t="shared" si="2"/>
        <v>1.531111111111111</v>
      </c>
      <c r="K16" s="187">
        <v>1.0</v>
      </c>
      <c r="L16" s="186">
        <f t="shared" si="3"/>
        <v>73.49333333333334</v>
      </c>
      <c r="M16" s="188"/>
      <c r="N16" s="173"/>
      <c r="O16" s="173"/>
      <c r="P16" s="173"/>
      <c r="Q16" s="173"/>
      <c r="R16" s="173"/>
      <c r="S16" s="188"/>
      <c r="T16" s="189"/>
      <c r="U16" s="195"/>
    </row>
    <row r="17" spans="8:8" s="173" ht="15.6" customFormat="1">
      <c r="A17" s="196" t="s">
        <v>20</v>
      </c>
      <c r="B17" s="182" t="s">
        <v>21</v>
      </c>
      <c r="C17" s="201" t="s">
        <v>86</v>
      </c>
      <c r="D17" s="202">
        <v>48.0</v>
      </c>
      <c r="E17" s="201" t="s">
        <v>98</v>
      </c>
      <c r="F17" s="184">
        <v>70.0</v>
      </c>
      <c r="G17" s="201">
        <v>4.0</v>
      </c>
      <c r="H17" s="203">
        <v>12.0</v>
      </c>
      <c r="I17" s="201">
        <v>48.0</v>
      </c>
      <c r="J17" s="182">
        <f t="shared" si="2"/>
        <v>1.2777777777777777</v>
      </c>
      <c r="K17" s="204">
        <v>1.0</v>
      </c>
      <c r="L17" s="182">
        <f t="shared" si="3"/>
        <v>61.33333333333333</v>
      </c>
      <c r="M17" s="188"/>
      <c r="N17" s="173"/>
      <c r="O17" s="173"/>
      <c r="P17" s="173"/>
      <c r="Q17" s="173"/>
      <c r="R17" s="173"/>
      <c r="S17" s="188"/>
      <c r="T17" s="189"/>
      <c r="U17" s="204">
        <f>L17</f>
        <v>61.33333333333333</v>
      </c>
    </row>
    <row r="18" spans="8:8" s="172" ht="15.6" customFormat="1">
      <c r="A18" s="205" t="s">
        <v>22</v>
      </c>
      <c r="B18" s="206" t="s">
        <v>23</v>
      </c>
      <c r="C18" s="207" t="s">
        <v>71</v>
      </c>
      <c r="D18" s="208">
        <v>64.0</v>
      </c>
      <c r="E18" s="207" t="s">
        <v>99</v>
      </c>
      <c r="F18" s="184">
        <v>30.0</v>
      </c>
      <c r="G18" s="209">
        <v>4.0</v>
      </c>
      <c r="H18" s="209">
        <v>17.0</v>
      </c>
      <c r="I18" s="209">
        <v>64.0</v>
      </c>
      <c r="J18" s="210">
        <f t="shared" si="2"/>
        <v>1.0</v>
      </c>
      <c r="K18" s="211">
        <v>1.0</v>
      </c>
      <c r="L18" s="212">
        <f t="shared" si="3"/>
        <v>64.0</v>
      </c>
      <c r="M18" s="213"/>
      <c r="N18" s="214"/>
      <c r="O18" s="214"/>
      <c r="P18" s="214"/>
      <c r="Q18" s="214"/>
      <c r="R18" s="214"/>
      <c r="S18" s="213"/>
      <c r="T18" s="215"/>
      <c r="U18" s="190">
        <f>L18+L19+L20</f>
        <v>171.3777777777777</v>
      </c>
    </row>
    <row r="19" spans="8:8" s="172" ht="15.6" customFormat="1">
      <c r="A19" s="216"/>
      <c r="B19" s="217"/>
      <c r="C19" s="207" t="s">
        <v>100</v>
      </c>
      <c r="D19" s="208">
        <v>32.0</v>
      </c>
      <c r="E19" s="209" t="s">
        <v>101</v>
      </c>
      <c r="F19" s="184">
        <v>140.0</v>
      </c>
      <c r="G19" s="209">
        <v>2.0</v>
      </c>
      <c r="H19" s="209">
        <v>17.0</v>
      </c>
      <c r="I19" s="209">
        <v>32.0</v>
      </c>
      <c r="J19" s="210">
        <f t="shared" si="2"/>
        <v>1.7222222222222223</v>
      </c>
      <c r="K19" s="218">
        <v>1.0</v>
      </c>
      <c r="L19" s="212">
        <f t="shared" si="3"/>
        <v>55.111111111111114</v>
      </c>
      <c r="M19" s="213"/>
      <c r="N19" s="214"/>
      <c r="O19" s="214"/>
      <c r="P19" s="214"/>
      <c r="Q19" s="214"/>
      <c r="R19" s="214"/>
      <c r="S19" s="213"/>
      <c r="T19" s="215"/>
      <c r="U19" s="193"/>
    </row>
    <row r="20" spans="8:8" s="172" ht="15.6" customFormat="1">
      <c r="A20" s="216"/>
      <c r="B20" s="219"/>
      <c r="C20" s="207" t="s">
        <v>100</v>
      </c>
      <c r="D20" s="208">
        <v>32.0</v>
      </c>
      <c r="E20" s="209" t="s">
        <v>102</v>
      </c>
      <c r="F20" s="184">
        <v>120.0</v>
      </c>
      <c r="G20" s="209">
        <v>2.0</v>
      </c>
      <c r="H20" s="209">
        <v>17.0</v>
      </c>
      <c r="I20" s="209">
        <v>32.0</v>
      </c>
      <c r="J20" s="213">
        <f t="shared" si="2"/>
        <v>1.6333333333333333</v>
      </c>
      <c r="K20" s="218">
        <v>1.0</v>
      </c>
      <c r="L20" s="212">
        <f t="shared" si="3"/>
        <v>52.266666666666666</v>
      </c>
      <c r="M20" s="213"/>
      <c r="N20" s="214"/>
      <c r="O20" s="214"/>
      <c r="P20" s="214"/>
      <c r="Q20" s="214"/>
      <c r="R20" s="214"/>
      <c r="S20" s="213"/>
      <c r="T20" s="215"/>
      <c r="U20" s="195"/>
    </row>
    <row r="21" spans="8:8" s="173" ht="15.6" customFormat="1">
      <c r="A21" s="220" t="s">
        <v>103</v>
      </c>
      <c r="B21" s="221" t="s">
        <v>104</v>
      </c>
      <c r="C21" s="222" t="s">
        <v>105</v>
      </c>
      <c r="D21" s="223">
        <v>64.0</v>
      </c>
      <c r="E21" s="221" t="s">
        <v>106</v>
      </c>
      <c r="F21" s="202">
        <v>48.0</v>
      </c>
      <c r="G21" s="224">
        <v>4.0</v>
      </c>
      <c r="H21" s="224">
        <v>16.0</v>
      </c>
      <c r="I21" s="225">
        <v>64.0</v>
      </c>
      <c r="J21" s="226">
        <f t="shared" si="2"/>
        <v>1.0333333333333332</v>
      </c>
      <c r="K21" s="227">
        <v>1.0</v>
      </c>
      <c r="L21" s="228">
        <f t="shared" si="3"/>
        <v>66.13333333333333</v>
      </c>
      <c r="M21" s="226"/>
      <c r="N21" s="229"/>
      <c r="O21" s="229"/>
      <c r="P21" s="229"/>
      <c r="Q21" s="229"/>
      <c r="R21" s="229"/>
      <c r="S21" s="226"/>
      <c r="T21" s="230"/>
      <c r="U21" s="190">
        <v>66.13</v>
      </c>
    </row>
    <row r="22" spans="8:8" s="173" ht="15.6" customFormat="1">
      <c r="A22" s="231"/>
      <c r="B22" s="209" t="s">
        <v>107</v>
      </c>
      <c r="C22" s="209" t="s">
        <v>108</v>
      </c>
      <c r="D22" s="232">
        <v>64.0</v>
      </c>
      <c r="E22" s="209" t="s">
        <v>109</v>
      </c>
      <c r="F22" s="208">
        <v>60.0</v>
      </c>
      <c r="G22" s="233">
        <v>4.0</v>
      </c>
      <c r="H22" s="233">
        <v>16.0</v>
      </c>
      <c r="I22" s="209">
        <v>64.0</v>
      </c>
      <c r="J22" s="213">
        <f t="shared" si="2"/>
        <v>1.1666666666666665</v>
      </c>
      <c r="K22" s="218">
        <v>1.0</v>
      </c>
      <c r="L22" s="212">
        <f t="shared" si="3"/>
        <v>74.66666666666666</v>
      </c>
      <c r="M22" s="213"/>
      <c r="N22" s="214"/>
      <c r="O22" s="214"/>
      <c r="P22" s="214"/>
      <c r="Q22" s="214"/>
      <c r="R22" s="214"/>
      <c r="S22" s="213"/>
      <c r="T22" s="215"/>
      <c r="U22" s="190">
        <v>74.67</v>
      </c>
    </row>
    <row r="23" spans="8:8" s="172" ht="15.6" customFormat="1">
      <c r="A23" s="234"/>
      <c r="B23" s="172"/>
      <c r="C23" s="172"/>
      <c r="D23" s="235"/>
      <c r="E23" s="172"/>
      <c r="F23" s="172"/>
      <c r="G23" s="172"/>
      <c r="H23" s="172"/>
      <c r="I23" s="172"/>
      <c r="J23" s="236"/>
      <c r="K23" s="236"/>
      <c r="L23" s="236"/>
      <c r="M23" s="237"/>
      <c r="N23" s="172"/>
      <c r="O23" s="172"/>
      <c r="P23" s="172"/>
      <c r="Q23" s="172"/>
      <c r="R23" s="172"/>
      <c r="S23" s="237"/>
      <c r="T23" s="236"/>
      <c r="U23" s="238"/>
    </row>
  </sheetData>
  <mergeCells count="26">
    <mergeCell ref="A1:U1"/>
    <mergeCell ref="U4:U5"/>
    <mergeCell ref="A3:U3"/>
    <mergeCell ref="B6:B7"/>
    <mergeCell ref="C2:D2"/>
    <mergeCell ref="U6:U7"/>
    <mergeCell ref="U8:U10"/>
    <mergeCell ref="U11:U13"/>
    <mergeCell ref="U14:U16"/>
    <mergeCell ref="U18:U20"/>
    <mergeCell ref="A6:A7"/>
    <mergeCell ref="M4:T4"/>
    <mergeCell ref="L2:M2"/>
    <mergeCell ref="A8:A10"/>
    <mergeCell ref="A11:A13"/>
    <mergeCell ref="A14:A16"/>
    <mergeCell ref="A18:A20"/>
    <mergeCell ref="J2:K2"/>
    <mergeCell ref="B14:B16"/>
    <mergeCell ref="A4:A5"/>
    <mergeCell ref="B11:B13"/>
    <mergeCell ref="B4:B5"/>
    <mergeCell ref="B8:B10"/>
    <mergeCell ref="B18:B20"/>
    <mergeCell ref="C4:L4"/>
    <mergeCell ref="A2:B2"/>
  </mergeCells>
  <pageMargins left="0.75" right="0.75" top="1.0" bottom="1.0" header="0.5" footer="0.5"/>
  <pageSetup paperSize="193" fitToWidth="0" fitToHeight="0" orientation="landscape"/>
  <headerFooter>
    <oddFooter>&amp;R&amp;P/&amp;N</oddFooter>
  </headerFooter>
  <legacy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P11"/>
  <sheetViews>
    <sheetView workbookViewId="0">
      <selection activeCell="E7" sqref="E7"/>
    </sheetView>
  </sheetViews>
  <sheetFormatPr defaultRowHeight="15.6" defaultColWidth="9"/>
  <cols>
    <col min="1" max="1" customWidth="1" width="11.832031" style="0"/>
    <col min="3" max="3" customWidth="1" width="12.582031" style="0"/>
    <col min="5" max="5" customWidth="1" width="14.832031" style="0"/>
    <col min="6" max="6" customWidth="1" width="31.0" style="0"/>
  </cols>
  <sheetData>
    <row r="1" spans="8:8" ht="37.0" customHeight="1">
      <c r="A1" s="4" t="s">
        <v>85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8:8" s="239" ht="15.6" customFormat="1">
      <c r="A2" s="240" t="s">
        <v>34</v>
      </c>
      <c r="B2" s="241"/>
      <c r="C2" s="242" t="s">
        <v>35</v>
      </c>
      <c r="D2" s="243"/>
      <c r="E2" s="243"/>
      <c r="F2" s="243"/>
      <c r="G2" s="243"/>
      <c r="H2" s="243"/>
      <c r="I2" s="243"/>
      <c r="J2" s="243"/>
      <c r="K2" s="243"/>
      <c r="L2" s="244"/>
      <c r="M2" s="244"/>
      <c r="N2" s="244"/>
      <c r="O2" s="243"/>
    </row>
    <row r="3" spans="8:8" s="245" ht="15.6" customFormat="1">
      <c r="A3" s="246" t="s">
        <v>110</v>
      </c>
      <c r="B3" s="246" t="s">
        <v>111</v>
      </c>
      <c r="C3" s="246" t="s">
        <v>112</v>
      </c>
      <c r="D3" s="246"/>
      <c r="E3" s="246"/>
      <c r="F3" s="246"/>
      <c r="G3" s="246"/>
      <c r="H3" s="246"/>
      <c r="I3" s="246" t="s">
        <v>113</v>
      </c>
      <c r="J3" s="246"/>
      <c r="K3" s="246"/>
      <c r="L3" s="246"/>
      <c r="M3" s="246"/>
      <c r="N3" s="246"/>
      <c r="O3" s="246"/>
    </row>
    <row r="4" spans="8:8" s="245" ht="31.2" customFormat="1">
      <c r="A4" s="246"/>
      <c r="B4" s="246"/>
      <c r="C4" s="246" t="s">
        <v>114</v>
      </c>
      <c r="D4" s="246" t="s">
        <v>115</v>
      </c>
      <c r="E4" s="246" t="s">
        <v>116</v>
      </c>
      <c r="F4" s="246" t="s">
        <v>117</v>
      </c>
      <c r="G4" s="246" t="s">
        <v>118</v>
      </c>
      <c r="H4" s="247" t="s">
        <v>119</v>
      </c>
      <c r="I4" s="246">
        <v>1.0</v>
      </c>
      <c r="J4" s="246">
        <v>2.0</v>
      </c>
      <c r="K4" s="246">
        <v>3.0</v>
      </c>
      <c r="L4" s="246">
        <v>4.0</v>
      </c>
      <c r="M4" s="246">
        <v>5.0</v>
      </c>
      <c r="N4" s="246">
        <v>6.0</v>
      </c>
      <c r="O4" s="246" t="s">
        <v>120</v>
      </c>
    </row>
    <row r="5" spans="8:8" ht="31.2">
      <c r="A5" s="248" t="s">
        <v>12</v>
      </c>
      <c r="B5" s="249" t="s">
        <v>13</v>
      </c>
      <c r="C5" s="250"/>
      <c r="D5" s="250"/>
      <c r="E5" s="250"/>
      <c r="F5" s="251" t="s">
        <v>121</v>
      </c>
      <c r="G5" s="250"/>
      <c r="H5" s="252" t="s">
        <v>122</v>
      </c>
      <c r="I5" s="250"/>
      <c r="J5" s="250"/>
      <c r="K5" s="250"/>
      <c r="L5" s="250">
        <v>8.0</v>
      </c>
      <c r="M5" s="250"/>
      <c r="N5" s="250">
        <v>2.0</v>
      </c>
      <c r="O5" s="250">
        <v>10.0</v>
      </c>
    </row>
    <row r="6" spans="8:8" ht="31.2">
      <c r="A6" s="248" t="s">
        <v>14</v>
      </c>
      <c r="B6" s="249" t="s">
        <v>15</v>
      </c>
      <c r="C6" s="253"/>
      <c r="D6" s="253"/>
      <c r="E6" s="253"/>
      <c r="F6" s="254" t="s">
        <v>123</v>
      </c>
      <c r="G6" s="253"/>
      <c r="H6" s="252" t="s">
        <v>124</v>
      </c>
      <c r="I6" s="253"/>
      <c r="J6" s="253"/>
      <c r="K6" s="253"/>
      <c r="L6" s="253">
        <v>16.0</v>
      </c>
      <c r="M6" s="253"/>
      <c r="N6" s="253">
        <v>3.0</v>
      </c>
      <c r="O6" s="253">
        <v>19.0</v>
      </c>
    </row>
    <row r="7" spans="8:8" ht="31.2">
      <c r="A7" s="248" t="s">
        <v>16</v>
      </c>
      <c r="B7" s="249" t="s">
        <v>17</v>
      </c>
      <c r="C7" s="250"/>
      <c r="D7" s="250"/>
      <c r="E7" s="250"/>
      <c r="F7" s="251" t="s">
        <v>123</v>
      </c>
      <c r="G7" s="250"/>
      <c r="H7" s="252" t="s">
        <v>124</v>
      </c>
      <c r="I7" s="250"/>
      <c r="J7" s="250"/>
      <c r="K7" s="250"/>
      <c r="L7" s="250">
        <v>16.0</v>
      </c>
      <c r="M7" s="250"/>
      <c r="N7" s="250">
        <v>3.0</v>
      </c>
      <c r="O7" s="250">
        <v>19.0</v>
      </c>
    </row>
    <row r="8" spans="8:8" ht="31.2">
      <c r="A8" s="248" t="s">
        <v>18</v>
      </c>
      <c r="B8" s="249" t="s">
        <v>19</v>
      </c>
      <c r="C8" s="250"/>
      <c r="D8" s="250"/>
      <c r="E8" s="250"/>
      <c r="F8" s="251" t="s">
        <v>125</v>
      </c>
      <c r="G8" s="250"/>
      <c r="H8" s="252" t="s">
        <v>124</v>
      </c>
      <c r="I8" s="250"/>
      <c r="J8" s="250"/>
      <c r="K8" s="250"/>
      <c r="L8" s="250">
        <v>14.0</v>
      </c>
      <c r="M8" s="250"/>
      <c r="N8" s="250">
        <v>3.0</v>
      </c>
      <c r="O8" s="250">
        <v>17.0</v>
      </c>
    </row>
    <row r="9" spans="8:8" s="245" ht="31.2" customFormat="1">
      <c r="A9" s="255" t="s">
        <v>20</v>
      </c>
      <c r="B9" s="256" t="s">
        <v>21</v>
      </c>
      <c r="C9" s="255"/>
      <c r="D9" s="255"/>
      <c r="E9" s="257"/>
      <c r="F9" s="246" t="s">
        <v>126</v>
      </c>
      <c r="G9" s="255"/>
      <c r="H9" s="252" t="s">
        <v>127</v>
      </c>
      <c r="I9" s="255"/>
      <c r="J9" s="255"/>
      <c r="K9" s="255"/>
      <c r="L9" s="255">
        <v>4.0</v>
      </c>
      <c r="M9" s="255"/>
      <c r="N9" s="255">
        <v>1.0</v>
      </c>
      <c r="O9" s="246">
        <v>5.0</v>
      </c>
    </row>
    <row r="10" spans="8:8" s="258" ht="31.2" customFormat="1">
      <c r="A10" s="259" t="s">
        <v>31</v>
      </c>
      <c r="B10" s="260" t="s">
        <v>23</v>
      </c>
      <c r="C10" s="261"/>
      <c r="D10" s="261"/>
      <c r="E10" s="262"/>
      <c r="F10" s="262" t="s">
        <v>123</v>
      </c>
      <c r="G10" s="263"/>
      <c r="H10" s="252" t="s">
        <v>124</v>
      </c>
      <c r="I10" s="264"/>
      <c r="J10" s="264"/>
      <c r="K10" s="264"/>
      <c r="L10" s="264">
        <v>16.0</v>
      </c>
      <c r="M10" s="264"/>
      <c r="N10" s="265">
        <v>3.0</v>
      </c>
      <c r="O10" s="247">
        <v>19.0</v>
      </c>
    </row>
    <row r="11" spans="8:8">
      <c r="A11" s="266" t="s">
        <v>103</v>
      </c>
      <c r="B11" s="267" t="s">
        <v>104</v>
      </c>
      <c r="C11" s="268"/>
      <c r="D11" s="268"/>
      <c r="E11" s="268"/>
      <c r="F11" s="267" t="s">
        <v>128</v>
      </c>
      <c r="G11" s="268"/>
      <c r="H11" s="268"/>
      <c r="I11" s="268"/>
      <c r="J11" s="268"/>
      <c r="K11" s="268"/>
      <c r="L11" s="269">
        <v>2.0</v>
      </c>
      <c r="M11" s="268"/>
      <c r="N11" s="268"/>
      <c r="O11" s="255">
        <v>2.0</v>
      </c>
    </row>
  </sheetData>
  <mergeCells count="7">
    <mergeCell ref="A1:O1"/>
    <mergeCell ref="A2:B2"/>
    <mergeCell ref="L2:N2"/>
    <mergeCell ref="C3:H3"/>
    <mergeCell ref="I3:O3"/>
    <mergeCell ref="A3:A4"/>
    <mergeCell ref="B3:B4"/>
  </mergeCells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Company>fy</Company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暁☆暁</cp:lastModifiedBy>
  <dcterms:created xsi:type="dcterms:W3CDTF">2011-06-22T23:16:00Z</dcterms:created>
  <dcterms:modified xsi:type="dcterms:W3CDTF">2026-06-25T08:17:42Z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2052-12.1.0.26375</vt:lpwstr>
  </property>
  <property fmtid="{D5CDD505-2E9C-101B-9397-08002B2CF9AE}" pid="4" name="ICV">
    <vt:lpwstr>bcab0d1e0c7a4df398206d2af82d92b8_23</vt:lpwstr>
  </property>
</Properties>
</file>